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5600" windowHeight="7575" tabRatio="603" firstSheet="2" activeTab="2"/>
  </bookViews>
  <sheets>
    <sheet name="Procesos vs. objetivos" sheetId="1" state="hidden" r:id="rId1"/>
    <sheet name="Seguimiento-metas-2015" sheetId="2" state="hidden" r:id="rId2"/>
    <sheet name="FORTALEC GERENCIAL Y OR 20%" sheetId="3" r:id="rId3"/>
    <sheet name="COMPET. Y SOST 30%" sheetId="4" r:id="rId4"/>
    <sheet name="GESTIÓN ASISTENCIAL 40%" sheetId="5" r:id="rId5"/>
  </sheets>
  <externalReferences>
    <externalReference r:id="rId8"/>
  </externalReferences>
  <definedNames>
    <definedName name="_xlfn.AGGREGATE" hidden="1">#NAME?</definedName>
    <definedName name="_xlfn.AVERAGEIF" hidden="1">#NAME?</definedName>
    <definedName name="_xlfn.AVERAGEIFS" hidden="1">#NAME?</definedName>
    <definedName name="_xlfn.SEC" hidden="1">#NAME?</definedName>
    <definedName name="_xlnm.Print_Area" localSheetId="3">'COMPET. Y SOST 30%'!$A$1:$S$32</definedName>
    <definedName name="MESES">#N/A</definedName>
    <definedName name="_xlnm.Print_Titles" localSheetId="3">'COMPET. Y SOST 30%'!$14:$16</definedName>
    <definedName name="_xlnm.Print_Titles" localSheetId="2">'FORTALEC GERENCIAL Y OR 20%'!$12:$14</definedName>
  </definedNames>
  <calcPr fullCalcOnLoad="1"/>
</workbook>
</file>

<file path=xl/comments3.xml><?xml version="1.0" encoding="utf-8"?>
<comments xmlns="http://schemas.openxmlformats.org/spreadsheetml/2006/main">
  <authors>
    <author>equipo8</author>
    <author>controlinterno</author>
  </authors>
  <commentList>
    <comment ref="S13" authorId="0">
      <text>
        <r>
          <rPr>
            <sz val="12"/>
            <rFont val="Tahoma"/>
            <family val="2"/>
          </rPr>
          <t>Indicar para cada una de las actividades los resultados que se esperan obtener una vez ejecutada la actividad</t>
        </r>
      </text>
    </comment>
    <comment ref="O13" authorId="1">
      <text>
        <r>
          <rPr>
            <sz val="12"/>
            <rFont val="Tahoma"/>
            <family val="2"/>
          </rPr>
          <t>Interesados: Cliente interno (Funcionarios y Contratistas); Junta Directiva; Asosiación de Usuarios, Comunidad en General (Rendición de Cuentas).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equipo8</author>
  </authors>
  <commentList>
    <comment ref="S15" authorId="0">
      <text>
        <r>
          <rPr>
            <sz val="10"/>
            <rFont val="Tahoma"/>
            <family val="2"/>
          </rPr>
          <t>Indicar para cada una de las actividades los resultados que se esperan obtener una vez ejecutada la actividad</t>
        </r>
      </text>
    </comment>
  </commentList>
</comments>
</file>

<file path=xl/comments5.xml><?xml version="1.0" encoding="utf-8"?>
<comments xmlns="http://schemas.openxmlformats.org/spreadsheetml/2006/main">
  <authors>
    <author>equipo8</author>
  </authors>
  <commentList>
    <comment ref="S13" authorId="0">
      <text>
        <r>
          <rPr>
            <sz val="10"/>
            <rFont val="Tahoma"/>
            <family val="2"/>
          </rPr>
          <t>Indicar para cada una de las actividades los resultados que se esperan obtener una vez ejecutada la actividad</t>
        </r>
      </text>
    </comment>
  </commentList>
</comments>
</file>

<file path=xl/sharedStrings.xml><?xml version="1.0" encoding="utf-8"?>
<sst xmlns="http://schemas.openxmlformats.org/spreadsheetml/2006/main" count="1236" uniqueCount="415">
  <si>
    <t>ACTIVIDADES</t>
  </si>
  <si>
    <t>IMPACTO</t>
  </si>
  <si>
    <t>FINANCIERA</t>
  </si>
  <si>
    <t>CLIENTE</t>
  </si>
  <si>
    <t>METAS</t>
  </si>
  <si>
    <t xml:space="preserve">Ser reconocidos como una empresa socialmente responsable por su compromiso con el bienestar integral de la comunidad y el medio ambiente. </t>
  </si>
  <si>
    <t>Garantizar la viabilidad financiera mediante la optimización del uso de los recursos, la diversificación, mercadeo y descentralización de los servicios.</t>
  </si>
  <si>
    <t>PROCESOS INTERNOS</t>
  </si>
  <si>
    <t>Prestar servicios especializados en promoción de la salud mental, prevención, investigación y abordaje integral de las conductas adictivas con altos estándares de calidad y seguridad clínica del paciente.</t>
  </si>
  <si>
    <t>Información, Comunicación y Tecnología</t>
  </si>
  <si>
    <t>Gestión Humano Organizacional</t>
  </si>
  <si>
    <t>Procesos Internos Claves</t>
  </si>
  <si>
    <t>Fortalecer las relaciones interinstitucionales y fomentar la participación activa y permanente de la comunidad, para el mejoramiento de los servicios a partir de sus necesidades y expectativas</t>
  </si>
  <si>
    <t>Financiera</t>
  </si>
  <si>
    <t>Responsabilidad Social Empresarial</t>
  </si>
  <si>
    <t>APRENDIZAJE E INNOVACIÓN</t>
  </si>
  <si>
    <t>PROCESO RESPONSABLE</t>
  </si>
  <si>
    <t>Diciembre</t>
  </si>
  <si>
    <t>Enero</t>
  </si>
  <si>
    <t>Abril</t>
  </si>
  <si>
    <t>LÍNEA ESTRATÉGICA</t>
  </si>
  <si>
    <t>METAS:</t>
  </si>
  <si>
    <t>PROGRAMACIÓN</t>
  </si>
  <si>
    <t>INFORMACIÓN BÁSICA PARA LA PONDERACIÓN DE PROCESOS VS. OBJETIVOS ESTRATÉGICOS.</t>
  </si>
  <si>
    <t>VALORES PARCIALES</t>
  </si>
  <si>
    <t>RELACIÓN FINAL. PONDERACIÓN PROCESOS vs. OBJETIVOS</t>
  </si>
  <si>
    <t xml:space="preserve">RELACIÓN  PROCESOS DE LA ORGANIZACIÓN  VS. OBJETIVOS ESTRATÉGICOS </t>
  </si>
  <si>
    <t>OBJETIVOS ESTRATÉGICOS</t>
  </si>
  <si>
    <t>VALOR OBTENIDO</t>
  </si>
  <si>
    <t>PORCENTAJE
(%)</t>
  </si>
  <si>
    <t>PUNTAJE
(método opcional)</t>
  </si>
  <si>
    <t>PESO (POND.) (%)</t>
  </si>
  <si>
    <t>PESO (POND.)</t>
  </si>
  <si>
    <t xml:space="preserve">OBJETIVO No.1
Ser reconocidos como una empresa socialmente responsable por su compromiso con el bienestar integral de la comunidad y el medio ambiente. </t>
  </si>
  <si>
    <t>OBJETIVO No.2
Garantizar la viabilidad financiera mediante la optimización del uso de los recursos, la diversificación, mercadeo y descentralización de los servicios.</t>
  </si>
  <si>
    <t>OBJETIVO No.3
Fortalecer las relaciones interinstitucionales y fomentar la participación activa y permanente de la comunidad, para el mejoramiento de los servicios a partir de sus necesidades y expectativas</t>
  </si>
  <si>
    <t>OBJETIVO No.4
Prestar servicios especializados en promoción de la salud mental, prevención, investigación y abordaje integral de las conductas adictivas con altos estándares de calidad y seguridad clínica del paciente.</t>
  </si>
  <si>
    <t>OBJETIVO No.5
Lograr el liderazgo en el departamento de Antioquia y la proyección a nivel nacional e internacional, a partir del perfeccionamiento de los procesos internos, la ejecución de programas de alto impacto en promoción, prevención y atención integral, con la aplicación de un modelo de atención interdisciplinario y basado en la evidencia.</t>
  </si>
  <si>
    <t>OBJETIVO No.6
General la cultura del mejoramiento de la calidad, la atención humanizada y el autocontrol, mediante el establecimiento de condiciones para el desarrollo integral del sistema de gestión humano organizacional</t>
  </si>
  <si>
    <t>OBJETIVO No.7
Fortalecer el sistema de información y las comunicaciones a través del uso adecuado y seguro de las tecnologías, permitiendo la oportuna toma de decisiones para la prestación de servicios con calidad y la proyección institucional</t>
  </si>
  <si>
    <t>OBJETIVO No.8
Garantizar que el ambiente físico y la infraestructura, cumplan con parámetros de seguridad, comodidad y bienestar para la adecuada prestación de los servicios</t>
  </si>
  <si>
    <t>Objetivo 1</t>
  </si>
  <si>
    <t>Objetivo 2</t>
  </si>
  <si>
    <t>Objetivo 3</t>
  </si>
  <si>
    <t>Objetivo 4</t>
  </si>
  <si>
    <t>Responsabilidad Social
(Medio ambiente, Estado, Comunidad y sociedad, Clientes y consumidores, Proveedores, Competencia, Empleados, Accionistas)</t>
  </si>
  <si>
    <t>Relación con la comunidad</t>
  </si>
  <si>
    <t>Atención asistencial
(Calidad y Seguridad Clínica)</t>
  </si>
  <si>
    <t>Programas y Proyectos
Modelo de Atención
Procesos Internos</t>
  </si>
  <si>
    <t>Cultura de mejoramiento
Atención Humanizada
Autocontrol
Gestión Talento Humano</t>
  </si>
  <si>
    <t>G de Información
Comunicaciones
Tecnologías de Ix</t>
  </si>
  <si>
    <t>PROCESOS DE LA ORGANIZACIÓN</t>
  </si>
  <si>
    <t>Atención Asistencial de pacientes</t>
  </si>
  <si>
    <t>Gestión Farmacéutica</t>
  </si>
  <si>
    <t>Apoyo Social y Atención al Usuario</t>
  </si>
  <si>
    <t>Programas y Proyectos</t>
  </si>
  <si>
    <t>Gestión del Talento Humano</t>
  </si>
  <si>
    <t>Gestión Financiera</t>
  </si>
  <si>
    <r>
      <t xml:space="preserve">Gestión de información (HC, Gestión documental, Ix toma de decisiones)
 y </t>
    </r>
    <r>
      <rPr>
        <b/>
        <sz val="11"/>
        <color indexed="62"/>
        <rFont val="Calibri"/>
        <family val="2"/>
      </rPr>
      <t>comunicación</t>
    </r>
  </si>
  <si>
    <t>Gestión administrativa:
- Gestión de insumos
- Tecnología biomedica, de información y comunicación
- Ambiente físico)</t>
  </si>
  <si>
    <t>Gestión Jurídica
- Contratación
- Asesoría Juírida</t>
  </si>
  <si>
    <t>Seguimiento y Evaluación
- Control Interno y Calidad
- Gestión de riesgos
- Mejoramiento</t>
  </si>
  <si>
    <t>TOTAL RELACIÓN Y APORTE</t>
  </si>
  <si>
    <t>CRITERIOS DE CALIFICACIÓN</t>
  </si>
  <si>
    <t>RELACIÓN DEL PROCESO</t>
  </si>
  <si>
    <t>VALOR</t>
  </si>
  <si>
    <t>DESCRIPCIÓN</t>
  </si>
  <si>
    <t>ALTA</t>
  </si>
  <si>
    <r>
      <t xml:space="preserve">Se refiere a un </t>
    </r>
    <r>
      <rPr>
        <u val="single"/>
        <sz val="11"/>
        <color indexed="8"/>
        <rFont val="Calibri"/>
        <family val="2"/>
      </rPr>
      <t xml:space="preserve">alto grado </t>
    </r>
    <r>
      <rPr>
        <sz val="10"/>
        <rFont val="Arial"/>
        <family val="0"/>
      </rPr>
      <t>de relación y aporte del proceso frente al logro del objetivo.</t>
    </r>
  </si>
  <si>
    <t>MEDIA</t>
  </si>
  <si>
    <r>
      <t>Se refiere a un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grado de aporte </t>
    </r>
    <r>
      <rPr>
        <u val="single"/>
        <sz val="11"/>
        <color indexed="8"/>
        <rFont val="Calibri"/>
        <family val="2"/>
      </rPr>
      <t xml:space="preserve">moderado o medio </t>
    </r>
    <r>
      <rPr>
        <sz val="10"/>
        <rFont val="Arial"/>
        <family val="0"/>
      </rPr>
      <t>del proceso frente al logro del objetivo.</t>
    </r>
  </si>
  <si>
    <t>BAJA</t>
  </si>
  <si>
    <r>
      <t xml:space="preserve">Se refiere a un </t>
    </r>
    <r>
      <rPr>
        <u val="single"/>
        <sz val="11"/>
        <color indexed="8"/>
        <rFont val="Calibri"/>
        <family val="2"/>
      </rPr>
      <t xml:space="preserve">baja relación o aporte </t>
    </r>
    <r>
      <rPr>
        <sz val="10"/>
        <rFont val="Arial"/>
        <family val="0"/>
      </rPr>
      <t>del proceso frente al logro del objetivo.</t>
    </r>
  </si>
  <si>
    <t>Ambiente Físico
(Infraestructura, Equipos biomédicos, Gestión de emergencias, Gestión de Residuos)</t>
  </si>
  <si>
    <t>PROCESOS INVOLUCRADOS:</t>
  </si>
  <si>
    <t>RESPONSABLE DE LA EJECUCIÓN</t>
  </si>
  <si>
    <t>VIGENCIA</t>
  </si>
  <si>
    <t>ESTRATEGIAS OPERACIONALES</t>
  </si>
  <si>
    <r>
      <t xml:space="preserve">Código: </t>
    </r>
    <r>
      <rPr>
        <sz val="12"/>
        <rFont val="Arial"/>
        <family val="2"/>
      </rPr>
      <t>MD-DE-</t>
    </r>
    <r>
      <rPr>
        <b/>
        <sz val="12"/>
        <rFont val="Arial"/>
        <family val="2"/>
      </rPr>
      <t>FO-001</t>
    </r>
  </si>
  <si>
    <r>
      <t xml:space="preserve">Versión: </t>
    </r>
    <r>
      <rPr>
        <sz val="12"/>
        <rFont val="Arial"/>
        <family val="2"/>
      </rPr>
      <t>2</t>
    </r>
  </si>
  <si>
    <t>RESULTADO Y EVIDENCIA ESPERADA DE EJECUTAR LA ACTIVIDAD</t>
  </si>
  <si>
    <t>X</t>
  </si>
  <si>
    <t>Obtener el certificado de responsabilidad social empresarial.</t>
  </si>
  <si>
    <t>Recaudar los procesos facturados en un 75%</t>
  </si>
  <si>
    <t>Cumplir las obligaciones adquiridas con proveedores en la vigencia a un 90%</t>
  </si>
  <si>
    <t>Realizar los pagos de obligaciones laborales relacionadas con salario, prima navideña a un 100%</t>
  </si>
  <si>
    <t>Tramitar 100% de las expresiones de los usuarios.</t>
  </si>
  <si>
    <t>Hacer que el índice combinado de satisfacción sea mayor o superior a 0,98</t>
  </si>
  <si>
    <t>Lograr una satisfacción de los usuarios mayor o igual a 90%</t>
  </si>
  <si>
    <t>Lograr una efectividad del tratamiento de 55% de culminada la fase de hospitalización.</t>
  </si>
  <si>
    <t xml:space="preserve">Lograr el 90% de adherencia al tratamiento </t>
  </si>
  <si>
    <t>Lograr un 80% de adherencia a guías clínicas y protocolos basadas en la evidencia</t>
  </si>
  <si>
    <t>Lograr el 90% de seguimiento y gestión de eventos adversos</t>
  </si>
  <si>
    <t>Lograr una oportunidad en la asignación de citas de psiquiatría de 10 días.</t>
  </si>
  <si>
    <t>Lograr un 90% de satisfacción de convenios institucionales.</t>
  </si>
  <si>
    <t>Lograr un 85% de favorabilidad en la encuesta de clima laboral.</t>
  </si>
  <si>
    <t>Lograr un 80% de gestión de las expresiones del cliente interno aprobadas.</t>
  </si>
  <si>
    <t>Lograr una satisfacción del 95% de la comunicación interna.</t>
  </si>
  <si>
    <t>Lograr una satisfacción de un 90% con los programas de Bienestar Social</t>
  </si>
  <si>
    <t>Lograr que el 80% de los funcionarios tengan una evaluación de desempeño satisfactoria basada en competencias.</t>
  </si>
  <si>
    <t>Lograr un 90% de cumplimiento del plan de capacitación.</t>
  </si>
  <si>
    <t>Lograr un 90% de satisfacción frente a la inducción, reinducción y entrenamiento para 2015.</t>
  </si>
  <si>
    <t>Lograr 80% de conocimiento de los contenidos de capacitaciones</t>
  </si>
  <si>
    <t>Lograr mantener por debajo de 5% los eventos administrativos relacionados con Talento Humano</t>
  </si>
  <si>
    <t>Oportunidad en el 100% la presentación de informes de ley.</t>
  </si>
  <si>
    <t>Lograr una satisfacción del cliente interno frente a la solución de requerimientos de soporte técnico mayor al 95%</t>
  </si>
  <si>
    <t>Gestionar el 100% de los eventos administrativos relacionados con la información.</t>
  </si>
  <si>
    <t>Lograr un 90% de prácticas seguras relacionadas con el uso adecuado de la tecnología.</t>
  </si>
  <si>
    <t>Lograr un 90% la resolución de necesidades de ambiente físico de acuerdo a la prioridad.</t>
  </si>
  <si>
    <t>Garantizar el 100% de mantenimiento relacionados con la infraestructura y la tecnología.</t>
  </si>
  <si>
    <t>PERSPECTIVA</t>
  </si>
  <si>
    <t>LÍNEAS ESTRATÉGICAS</t>
  </si>
  <si>
    <t xml:space="preserve">OBJETIVOS ESTRATEGICOS </t>
  </si>
  <si>
    <t>INDICADOR</t>
  </si>
  <si>
    <t>Certificado de responsabilidad social obtenido</t>
  </si>
  <si>
    <t>Eficacia en el recaudo de procesos facturados</t>
  </si>
  <si>
    <t>Eficacia en el cumplimiento de las obligaciones adquiridas con proveedores.</t>
  </si>
  <si>
    <t>Eficacia en el pago de obligaciones laborales relacionadas con salario y prima navideña.</t>
  </si>
  <si>
    <t>Gestión con la Comunidad</t>
  </si>
  <si>
    <t>Eficacia en el trámite de expresiones de los usuarios.</t>
  </si>
  <si>
    <t>Índice combinado de satisfacción</t>
  </si>
  <si>
    <t>Satisfacción de los usuarios</t>
  </si>
  <si>
    <t>90.77%</t>
  </si>
  <si>
    <t>Efectividad del tratamiento.</t>
  </si>
  <si>
    <t>-</t>
  </si>
  <si>
    <t>Adherencia al tratamiento</t>
  </si>
  <si>
    <t>Adherencia a guías clínicas y protocolos.</t>
  </si>
  <si>
    <t>Seguimiento y gestión de eventos adversos</t>
  </si>
  <si>
    <t>Oportunidad en la asignación de citas de psiquiatría</t>
  </si>
  <si>
    <t>Satisfacción de los convenios institucionales.</t>
  </si>
  <si>
    <t>Favorabilidad en Clima Laboral</t>
  </si>
  <si>
    <t>Aprobación de expresiones del cliente interno.</t>
  </si>
  <si>
    <t>Satisfacción con la comunicación interna.</t>
  </si>
  <si>
    <t>Satisfacción del cliente interno con los programas de Bienestar Social.</t>
  </si>
  <si>
    <t>Evaluaciones de desempeño satisfactorias.</t>
  </si>
  <si>
    <t>Eficacia del plan de capacitación.</t>
  </si>
  <si>
    <t>Satisfacción frente a la inducción, reinducción y entrenamiento.</t>
  </si>
  <si>
    <t>Eficacia de las capacitaciones (Comprensión de las capacitaciones realizadas)</t>
  </si>
  <si>
    <t>Nivel de eventos adversos administrativos relacionados con Talento Humano</t>
  </si>
  <si>
    <t>Oportunidad en la presentación de informes de ley</t>
  </si>
  <si>
    <t>Satisfacción del cliente interno frente a la solución de requerimientos de soporte técnico</t>
  </si>
  <si>
    <t>Eficacia en la gestión de eventos adversos relacionados con la información.</t>
  </si>
  <si>
    <t>Porcentaje de prácticas seguras relacionadas con el uso adecuado de la tecnología.</t>
  </si>
  <si>
    <t>Ambiente físico e Infraestructura</t>
  </si>
  <si>
    <t>Garantizar que el ambiente físico y la infraestructura, cumplan con parámetros de seguridad, comodidad y bienestar para la adecuada prestación de los servicios</t>
  </si>
  <si>
    <t>Eficacia en la resolución de necesidades de ambiente físico.</t>
  </si>
  <si>
    <t>Lograr el 90% de satisfacción de los usuarios respecto al ambiebte físico.</t>
  </si>
  <si>
    <t>Satisfacción de los usuarios con respecto al ambiente físico.</t>
  </si>
  <si>
    <t>Eficiacia en las acciones de mantenimiento relacionadas con la tecnología</t>
  </si>
  <si>
    <t>NO CUMPIDAS</t>
  </si>
  <si>
    <t>% CUMPLIMIENTO</t>
  </si>
  <si>
    <t>INFORME DE SEGUIMIENTO A METAS PLAN DE DESARROLLO INSTITUCIONAL 2013-2015</t>
  </si>
  <si>
    <t>2013-2015</t>
  </si>
  <si>
    <t>RESULTADOS</t>
  </si>
  <si>
    <t>Estado</t>
  </si>
  <si>
    <t>METAS CUMPLIDAS</t>
  </si>
  <si>
    <t>AÑO</t>
  </si>
  <si>
    <t>Lograr el liderazgo en el departamento de Antioquia y la proyección a nivel nacional e internacional, a partir del perfeccionamiento de los procesos internos, la ejecución de programas de alto impacto en promoción, prevención y atención integral, con la a</t>
  </si>
  <si>
    <t>General la cultura del mejoramiento de la calidad, la atención humanizada y el autocontrol, mediante el establecimiento de condiciones para el desarrollo integral del sistema de gestión humano organizacional</t>
  </si>
  <si>
    <t>Fortalecer el sistema de información y las comunicaciones a través del uso adecuado y seguro de las tecnologías, permitiendo la oportuna toma de decisiones para la prestación de servicios con calidad y la proyección institucional</t>
  </si>
  <si>
    <t>META / RESULTADO</t>
  </si>
  <si>
    <t>OBJETIVO ESTRATÉGICO:</t>
  </si>
  <si>
    <t xml:space="preserve">Autoevaluación </t>
  </si>
  <si>
    <t xml:space="preserve"># de criterios evaluados y ajustados / # de criterior de obligatorio cumplimiento  </t>
  </si>
  <si>
    <t>&gt;=75%</t>
  </si>
  <si>
    <t xml:space="preserve"># de procesos en marcha / # total de procesos </t>
  </si>
  <si>
    <t>Sistema de Información para la Gestión Transparente implementado</t>
  </si>
  <si>
    <t xml:space="preserve">Implementar el programa de auditoria para el mejoramiento de la calidad de la atención en salud </t>
  </si>
  <si>
    <t xml:space="preserve">Cumplimiento del 100% del programa de auditoria </t>
  </si>
  <si>
    <t>Versión: 3</t>
  </si>
  <si>
    <t>COMPETITIVIDAD Y SOSTENIBILIDAD</t>
  </si>
  <si>
    <t>Actualizar y normalizar el Sistema de Activos Fijos e Inventarios en un 100%</t>
  </si>
  <si>
    <t>Sostener el Riesgo Fiscal y Financiero en cero (0)</t>
  </si>
  <si>
    <t xml:space="preserve"># de auditorias realizadas / # de facturas radicadas </t>
  </si>
  <si>
    <t xml:space="preserve">Informe semanal de facturas auditadas </t>
  </si>
  <si>
    <t xml:space="preserve">Listado de asistencia </t>
  </si>
  <si>
    <t xml:space="preserve"># de convenios vigentes / # de capacitaciones realizadas </t>
  </si>
  <si>
    <t>Archivos de Gestión transferidos al Archivo Central de acuerdo a la normatividad vigente del AGN</t>
  </si>
  <si>
    <t xml:space="preserve">Programa de Gestión Documental actualizado y aprobado por el Comité de Archivo. </t>
  </si>
  <si>
    <t>Tablas de Retención Documental (TRD) aprobadas por el Consejo Departamental de Archivos.</t>
  </si>
  <si>
    <t>x</t>
  </si>
  <si>
    <t>&gt;=70%</t>
  </si>
  <si>
    <t xml:space="preserve">Reglamento Interno de Trabajo Institucional </t>
  </si>
  <si>
    <t>Mantener  el cumplimiento de los estandares del Sistema Único de Habilitación</t>
  </si>
  <si>
    <t>Comunicaciones</t>
  </si>
  <si>
    <t>Gestión del Talento Humano,  Asesora Juridica</t>
  </si>
  <si>
    <t>PQR Resueltas</t>
  </si>
  <si>
    <t>FORTALECIMIENTO GERENCIAL Y ORGANIZACIONAL</t>
  </si>
  <si>
    <t xml:space="preserve">Manual de Funciones y competencias actualizado y socializado </t>
  </si>
  <si>
    <t>Sistema de Salud y Seguridad en el Trabajo en funcionamiento</t>
  </si>
  <si>
    <t># de inducciones y reinducciones realizadas / # total de empleados</t>
  </si>
  <si>
    <t xml:space="preserve">Actividades realizadas de inducción y reinducción </t>
  </si>
  <si>
    <t xml:space="preserve">Evaluar la totalidad de los Servidores Públicos </t>
  </si>
  <si>
    <t>Gestión del Talento Humano, Asesora Juridica</t>
  </si>
  <si>
    <t xml:space="preserve"># de respuestas recibidas  / # de acciones emprendidas  </t>
  </si>
  <si>
    <t>Diseñar estrategias de austeridad en el gasto</t>
  </si>
  <si>
    <t>Sistema de Costos por actividad implementado</t>
  </si>
  <si>
    <t xml:space="preserve">Subgerencia Administrativa y Financiera </t>
  </si>
  <si>
    <t>Área Financiera</t>
  </si>
  <si>
    <t xml:space="preserve">Sistema de Costos por actividad implementado </t>
  </si>
  <si>
    <t>Almacen</t>
  </si>
  <si>
    <t>Facturación y Cartera</t>
  </si>
  <si>
    <t xml:space="preserve">Recaudar el valor de las facturas vencidas &gt;=90 días </t>
  </si>
  <si>
    <t># de los activos inventariados / # total de activos</t>
  </si>
  <si>
    <t xml:space="preserve">
Inventario físico actualizado y normalizado  a través de sistemas en línea.
</t>
  </si>
  <si>
    <t>Manual de contratación aprobado por la Junta Directiva</t>
  </si>
  <si>
    <t>Plan de austeridad aprobado por Gerencia</t>
  </si>
  <si>
    <t xml:space="preserve">Documentación de la vigencia anterior transferida al archivo central </t>
  </si>
  <si>
    <t>Centro Documental</t>
  </si>
  <si>
    <t xml:space="preserve">Programa de Gestión Documental Actualizado e implementado </t>
  </si>
  <si>
    <t># de tablas de retención aprobadas / # de tablas de retención presentadas</t>
  </si>
  <si>
    <t xml:space="preserve">Software de Gestión Documental actualizado e implementado </t>
  </si>
  <si>
    <t>Software de Gestión Documental SAIA actualizado e implementado</t>
  </si>
  <si>
    <t>Sistemas de seguridad mejorados</t>
  </si>
  <si>
    <t>Sistemas</t>
  </si>
  <si>
    <t>Tecnología adquirida</t>
  </si>
  <si>
    <t>Tecnología adquirida y en funcionamiento</t>
  </si>
  <si>
    <t>Contabilidad</t>
  </si>
  <si>
    <t>Subgerente Administrativo y Financiero</t>
  </si>
  <si>
    <t>GESTIÓN ASISTENCIAL</t>
  </si>
  <si>
    <t># de guías clínicas actualizadas y socializadas / # total de Guías Clínicas aprobadas</t>
  </si>
  <si>
    <t xml:space="preserve"># de participaciones/# de gestiones realizadas </t>
  </si>
  <si>
    <t xml:space="preserve">Programa de Auditoria para el mejoramiento de la Calidad </t>
  </si>
  <si>
    <t xml:space="preserve">Proyecto de acuerdo para la presentación y aprobación del Reglamento Interno de Trabajo Institucional a la Junta </t>
  </si>
  <si>
    <t># de actividades de bienestar ejecutadas / # de Actividades Planeadas</t>
  </si>
  <si>
    <t xml:space="preserve">Sumatoria total de los dias trancurridos en que el usuario solicita la cita de psiquiatría por primera vez  y el dia en que se le asigna/# total de citas asignadas </t>
  </si>
  <si>
    <t>Mejoramiento de las tecnologias de la información</t>
  </si>
  <si>
    <t xml:space="preserve">Implementar Sistema de Costos Generales 
</t>
  </si>
  <si>
    <t xml:space="preserve">Realizar auditoria previa al 100% de las facturas antes de su radicación  
</t>
  </si>
  <si>
    <t xml:space="preserve">Realizar gestión de cobro a las facturas que presenten un vencimiento &gt;= a 90 días 
</t>
  </si>
  <si>
    <t xml:space="preserve">Actualizar el inventario conforme a la normatividad vigente 
</t>
  </si>
  <si>
    <t xml:space="preserve">Programar y realizar transferencias documentales de las series documentales de los Archivos de Gestión al Archivo Central 
</t>
  </si>
  <si>
    <t xml:space="preserve">Actualizar y presentar las Tablas de Retención Documental (TRD) al Consejo Departamental de Archivos para su aprobación.
</t>
  </si>
  <si>
    <t xml:space="preserve">Actualizar e implementar el Software de Gestión Documental institucional.
</t>
  </si>
  <si>
    <t xml:space="preserve">Mejorar los sistemas de seguridad y el uso de los recursos tecnológicos de la Institución (Sofware y Hardware).
</t>
  </si>
  <si>
    <t xml:space="preserve">Modernizar y actualizar la infraestructura informática y tecnológica </t>
  </si>
  <si>
    <t xml:space="preserve">Adquirir tecnología de comunicación e informática de acuerdo a las necesidades identificadas para la institución
</t>
  </si>
  <si>
    <t xml:space="preserve">Atención Humanizada
</t>
  </si>
  <si>
    <t xml:space="preserve">Implementación de acciones de Investigación y Docencia 
</t>
  </si>
  <si>
    <t>asesora Desarrollo Organizacional</t>
  </si>
  <si>
    <t>Desarrallo del programa de  Sistema de Salud y Seguridad en el Trabajo</t>
  </si>
  <si>
    <t>Lograr  oportunidad de cita en psiquiatría de primera vez 
≤ a 10 días</t>
  </si>
  <si>
    <t xml:space="preserve">Actualizar, implementar y dar sostenibilidad al Sistema Obligatorio de Garantia de la Calidad 
</t>
  </si>
  <si>
    <t>concertación de  objetivos comportamentales y laborales con cada funcionario</t>
  </si>
  <si>
    <t>Implementar el Sistema de Evaluación del Desempeño</t>
  </si>
  <si>
    <t>Servidores Públicos Evaluados</t>
  </si>
  <si>
    <t>plan de cominicaciones</t>
  </si>
  <si>
    <t>comunicación interna , externa, y rendición de cuentas</t>
  </si>
  <si>
    <t>Oportunidad de cita en psiquiatría de primera vez  ≤ a 10 días</t>
  </si>
  <si>
    <t xml:space="preserve">Registro de la Participación  en eventos académicos e informativos relacionados con la salud mental y las conductas adictivas  </t>
  </si>
  <si>
    <t>convenios establecidos</t>
  </si>
  <si>
    <t># de actividades realizadas/# de programadas</t>
  </si>
  <si>
    <t>Mejorar la capacidad instalada para la prestación del servicio</t>
  </si>
  <si>
    <t>% de cumplimiento</t>
  </si>
  <si>
    <t>Mantener  la institución sin riesgo fiscal</t>
  </si>
  <si>
    <t xml:space="preserve">sostenibilidad del Sistema de Información para la Gestión Transparente 
</t>
  </si>
  <si>
    <t xml:space="preserve">Subdirección Científica </t>
  </si>
  <si>
    <t>DIRECCIÓN, SUBDIRECCIÓN ADMINISTRATIVA Y FINANCIERA, SUBDIRECCIÓN CIENTIFÍCA, CONTROL INTERNO,DESARROLLO ORGANIZACIONAL</t>
  </si>
  <si>
    <t xml:space="preserve">Subdirección Administrativa y Financiera </t>
  </si>
  <si>
    <t xml:space="preserve">Actualización  del Sistema de Inventarios ( de muebles y bienes )
</t>
  </si>
  <si>
    <t xml:space="preserve">Subdirección Científica  </t>
  </si>
  <si>
    <t xml:space="preserve">Actualizar e implementar el Programa de Gestión Documental  y plan institucional de archivo
</t>
  </si>
  <si>
    <t>sostenibilidad del Sistema de Gestión de Salud y Seguridad en el trabajo y elaboración del plan anual de GS-SST</t>
  </si>
  <si>
    <t>Diseñar las  estrategias de comunicación Tics</t>
  </si>
  <si>
    <t>plan elaborado</t>
  </si>
  <si>
    <t>plan realizado</t>
  </si>
  <si>
    <t>PLAN OPERATIVO ANUAL</t>
  </si>
  <si>
    <t xml:space="preserve">Implementar el Sistema Integral de Gestión por procesos 
</t>
  </si>
  <si>
    <t>diseño de estrategia</t>
  </si>
  <si>
    <t>numero de estragias diseñadas</t>
  </si>
  <si>
    <t>obtener un acto administrativo donde carisma esta incorporado en el pasivo pensional de la gobernación de Antioquia</t>
  </si>
  <si>
    <t>Sostenibilidad en la oportunidad de cita por psiquiatría de primera vez acorde con los estándares</t>
  </si>
  <si>
    <t>Garantizar la participacion comunitaria según dimensiones de servicio al ciudadano, tramitología articuladas a MIPG</t>
  </si>
  <si>
    <t>Evaluar y realizar seguimiento sistemáticamente a la satisfacción del usuario y a sus PQRSDF</t>
  </si>
  <si>
    <t>Total de PQRSDF gestionadas dentro del tiempo de acuerdo a la norma/Total de PQRSDF presentadas</t>
  </si>
  <si>
    <t>Creación de la cultura de humanización en la atención en la institución</t>
  </si>
  <si>
    <t xml:space="preserve">Despliegue del 100% de la política de humanización </t>
  </si>
  <si>
    <t>Participar interinstitucionalmente  en eventos académicos e informativos relacionados con la salud mental y las conductas adictivas.</t>
  </si>
  <si>
    <t>* Plan de mercadeo
* Propuestas estandarizadas
* # de actividades de mercadeo y despliegue ejecutadas / # de actividades de mercadeo y despliegue planeadas</t>
  </si>
  <si>
    <t>Gestionar alianzas interinstitucionales para el desarrollo de investigaciones, diagnósticos, estudios relacionados con el tema de las conductas adictivas.</t>
  </si>
  <si>
    <t># de alianzas establecidas / #  de gestiones realizadas</t>
  </si>
  <si>
    <t>Programa de humanizacion del paciente aprobado, socializado e implementado y con seguimiento</t>
  </si>
  <si>
    <t>Plan de mercadeo actualizado, aprobado, socializado y en ejecución</t>
  </si>
  <si>
    <t>Dar cumplimiento al decreto 612/2018</t>
  </si>
  <si>
    <t>diseñar,implementas las acciones de ejecución que pide el decreto a nivel institucional</t>
  </si>
  <si>
    <t xml:space="preserve">Planes actualizados, aprobados y publicados </t>
  </si>
  <si>
    <t>planes ejecutados</t>
  </si>
  <si>
    <t>Adopcion y adaptacion de las politicas MIPG a nivel institucional(17)</t>
  </si>
  <si>
    <t>politicas adospatdas y adaptadas socializadas a nivel institucional</t>
  </si>
  <si>
    <t>trasnversalidad del codigo de integridad en la institución</t>
  </si>
  <si>
    <t>Diseñar estrategias de defensa juridica</t>
  </si>
  <si>
    <t>Sostenibilidad del programa de inducción y reinducción</t>
  </si>
  <si>
    <t xml:space="preserve">Socializar el Reglamento Interno de Trabajo Institucional </t>
  </si>
  <si>
    <t>Acto administrativoscomo beneficiario de la Gobernación del pasivo pensional Oficio para el gobernador y ajustado por gestión humana recuperación de las cuentas</t>
  </si>
  <si>
    <t>Convertir el area de comunicaciones en un proceso  transversal a la entidad</t>
  </si>
  <si>
    <t xml:space="preserve">Implementación de un Sistema de Costos bajo el software de la institución 
</t>
  </si>
  <si>
    <t xml:space="preserve">Dar cumplimiento a la Ley general de archivos </t>
  </si>
  <si>
    <t xml:space="preserve">Plan de riesgos y privacidad de la información </t>
  </si>
  <si>
    <t>Ajustar y ejecutar los requerimientos de los estandares de habilitacion relacionados con el ambiente fisico</t>
  </si>
  <si>
    <t xml:space="preserve">Garantizar la sostenibilidad  del Programa de Auditoria para el mejoramiento de la Calidad
</t>
  </si>
  <si>
    <t>Sistema Integral de Gestión por procesos implementado</t>
  </si>
  <si>
    <t>Gerencia, Representante de la alta gerencia,  Asesor de Control Interno, Asesora Desarrollo Organizacional</t>
  </si>
  <si>
    <t>politicas institucionales</t>
  </si>
  <si>
    <t xml:space="preserve"> Subdirección Administrativa - Financiera y Subdirección Científica, Desarrollo organizacional</t>
  </si>
  <si>
    <t>objetivos pactados y evaluados y planes de mejoramiento para el  desempeño</t>
  </si>
  <si>
    <r>
      <t>Versión:0</t>
    </r>
    <r>
      <rPr>
        <sz val="12"/>
        <rFont val="Arial"/>
        <family val="2"/>
      </rPr>
      <t>3</t>
    </r>
  </si>
  <si>
    <t>Actualización y formalización del PGIRHS como parte de la documentación que soporta el Sistema Integral de Gestión</t>
  </si>
  <si>
    <t>Comité Administrativo de Gestión Ambiental y Sanitaria</t>
  </si>
  <si>
    <t>*Documento de PGIRHS aprobado como parte de la documentación del Sistema Integral de Gestión.
*Documento publicado en la web.</t>
  </si>
  <si>
    <t>Definir e implementar mecanismos de evaluación interna del cumplimiento del PGIRHS</t>
  </si>
  <si>
    <t>*Mecanismos, instrumentos e indicadores de evaluación del cumplimiento del PGIRHS definidos e implementados.</t>
  </si>
  <si>
    <t>Definir e implementar mecanismos de evaluación de proveedores de servicios de manejo de residuos</t>
  </si>
  <si>
    <t>*Mecanismos e instrumentos de evaluación del cumplimiento del PGIRHS definidos e implementados.</t>
  </si>
  <si>
    <t xml:space="preserve">Dirección, Administrativa y Financiera, Asistencial </t>
  </si>
  <si>
    <t>Cumplimiento de auditoria interna</t>
  </si>
  <si>
    <t xml:space="preserve"># de criterios evaluados y ajustados / # de proveedores evaluados </t>
  </si>
  <si>
    <t>estrategias Diseñadas</t>
  </si>
  <si>
    <t xml:space="preserve">Valor total recaudado 2020/ Valor total facturado 2020 </t>
  </si>
  <si>
    <t>cumplir los estandares de habilitacion en ambiente fisico concondante con la resolucion 3100 de 2019</t>
  </si>
  <si>
    <t>Dar cumplimiento a la normatividad vigente y hacer seguimiento</t>
  </si>
  <si>
    <t xml:space="preserve">100% de cumplimiento de los estandares de habilitacion </t>
  </si>
  <si>
    <t xml:space="preserve">Cumplimiento a los estándares de habilitación en el marco de la Res 3100 de 2019 </t>
  </si>
  <si>
    <t xml:space="preserve">Entiedad dando cumplimiento a los esándares de habilitación, con los respectivos distintivos de cada uno de los servicios </t>
  </si>
  <si>
    <t xml:space="preserve">Subdirección Científica y líderes de proceso </t>
  </si>
  <si>
    <t xml:space="preserve"># de actividades priorizadas e intervenidas/activiadedes priorizadas </t>
  </si>
  <si>
    <t xml:space="preserve">Desarrollo organizacional </t>
  </si>
  <si>
    <t xml:space="preserve">subdirección cientifica y subdirección administrativa  </t>
  </si>
  <si>
    <t>PAMEC institucional actualizado y en ejecución</t>
  </si>
  <si>
    <t xml:space="preserve">Documentación actualizada según las necesidades identificadas </t>
  </si>
  <si>
    <t xml:space="preserve">PAMEC insitucional operativo  </t>
  </si>
  <si>
    <t xml:space="preserve">Modelo de atención actualizado
Nuevos servicios documentados 
Procesos y procedimientos actualizados </t>
  </si>
  <si>
    <t>Autoevaluación de estandares de habilitación Res 3100 de 2019, elaboración de planes de mejora, ejecucion y seguimiento a los mismos</t>
  </si>
  <si>
    <t>Mejoramiento contínuo de la calidad, aplicable a la efectividad de la auditoría (PAMEC)</t>
  </si>
  <si>
    <t xml:space="preserve">Resultados de auditoria interna  </t>
  </si>
  <si>
    <t xml:space="preserve">Adherencia igual o superior al 80%  a los procesos y procedimientos y al modelo de atencion </t>
  </si>
  <si>
    <t xml:space="preserve">Aplicación del modelo de atención actualizado </t>
  </si>
  <si>
    <t xml:space="preserve"> ≥ 90% de asistencia del personal asistencial a la socialización de  Guias Clinicas
    </t>
  </si>
  <si>
    <t xml:space="preserve">Guías Clínicas actualizadas, aprobadas, socializadas y medición de adherencia </t>
  </si>
  <si>
    <t>fortalecimiento de la cultura seguridad del paciente a nivel institucional</t>
  </si>
  <si>
    <t xml:space="preserve">Implementación del modelo de atención  y de los procesos y procedimientos actualizados </t>
  </si>
  <si>
    <t xml:space="preserve">Medicion de adherencia a la politica de humanizacion </t>
  </si>
  <si>
    <t>Caracterización del segmento de mercado</t>
  </si>
  <si>
    <t>Actas, registros fotograficos, videos, de participación con la comunidad y articulado con MIPG</t>
  </si>
  <si>
    <t xml:space="preserve">Actualizacion lista para su implementación </t>
  </si>
  <si>
    <t xml:space="preserve">socializar trimestralmente los diferentes convenios vigentes entre la ESE y las Empresas Responsables del Pago y los cambios normativos relacionados con el POS, con los responsables del proceso
</t>
  </si>
  <si>
    <t xml:space="preserve">Recaudar el 50% de lo facturado en la vigencia 2020
</t>
  </si>
  <si>
    <t xml:space="preserve">Cultura de Austeridad 2020
</t>
  </si>
  <si>
    <t>Mitigacion del riesgo financiero por la emergencia sanitaria decretada por la presidencia de la republica de Colombia</t>
  </si>
  <si>
    <t xml:space="preserve"># de acciones implementadas/#total de acciones programadas </t>
  </si>
  <si>
    <t>Acciones de austeridad  implementadas /# de acciones programadas</t>
  </si>
  <si>
    <t>Actualización del modelo de atención y prevención de las conductas adictivas (se incluye el area de proyectos y mercadeo y programa ambulatorio)</t>
  </si>
  <si>
    <t>Desplegar y socializar el programa de seguridad del paciente y humanizacion del servicio fortaleciendo la cultura en toda la institución.</t>
  </si>
  <si>
    <t>Alcanzar estándares superiores de calidad en los procesos organizacionales a través del desarrollo de un sistema de gestión integral según normatividad vigente</t>
  </si>
  <si>
    <t>Generar conocimiento a partir del proceso de investigación clínica y las alianzas docencia servicio implementando en la trazabilidad de MIPG</t>
  </si>
  <si>
    <t xml:space="preserve">100% de la dimension No 3 implementada </t>
  </si>
  <si>
    <t># de estrategia programadas/estrategias totales implentadas</t>
  </si>
  <si>
    <t>fortalecimiento MIPG</t>
  </si>
  <si>
    <t xml:space="preserve">Prestar servicios especializados en salud mental y conductas adictivas para lograr certificación el servicio </t>
  </si>
  <si>
    <t xml:space="preserve">Modelo de atencion actualizado </t>
  </si>
  <si>
    <t xml:space="preserve">Documentar y actualizar procesos y procedimientos del area asistencial, incluyendo nuevos servicios  </t>
  </si>
  <si>
    <t xml:space="preserve">Procesos y procedimientos actualizados  </t>
  </si>
  <si>
    <t xml:space="preserve">Subdirección Científica y líderes de procesos   </t>
  </si>
  <si>
    <t xml:space="preserve">Actualizar y socializar con el personal asistencial las Guías de práctica clínica. Dando cumplimiento a la medicion de adherencia a las mismas </t>
  </si>
  <si>
    <t>Fortalecimiento de la cultura de seguridad del paciente y humanización en la atención en la institución</t>
  </si>
  <si>
    <t xml:space="preserve">100% del programa de seguridad del paciente y humanizaciónimplementado </t>
  </si>
  <si>
    <t>Desarrollar e implementar estrategia participación ciudadana  lDimension No 3 del Modelo Integrado de planeacion y gestion y politicas de desempeño institucional</t>
  </si>
  <si>
    <t xml:space="preserve">Subdirección Científica atención al usuario </t>
  </si>
  <si>
    <t>Asesora de proyectos y mercadeo, area de comunicaciones</t>
  </si>
  <si>
    <t xml:space="preserve">Plan de mercadeo institucional  </t>
  </si>
  <si>
    <t>Gestiones realizadas para la transferencia de conocimiento</t>
  </si>
  <si>
    <t xml:space="preserve">Nuevos canales de desarrollo nacional e internacional en cooperación técnica y económica y/o inclusión en el clúster. </t>
  </si>
  <si>
    <t>Dimensión implementada</t>
  </si>
  <si>
    <t xml:space="preserve">Subdirección Científica y Jefe de Talento Humano </t>
  </si>
  <si>
    <t xml:space="preserve">4 investigaciones realizadas </t>
  </si>
  <si>
    <t>Implementar en un 80% el Sistema de Gestión por Procesos articulado al Sistema Único de Acreditación</t>
  </si>
  <si>
    <t xml:space="preserve">Implementar en un 100% el Sistema de Información para la Calidad </t>
  </si>
  <si>
    <t>cumplimiento en la implementación del MIPG para la vigencia desde cada dimensión y politica</t>
  </si>
  <si>
    <t xml:space="preserve">MIPG- actualizado </t>
  </si>
  <si>
    <t>implementacion en cada uno de los componentes de MPIG   actualizado y en operación</t>
  </si>
  <si>
    <t>Implementación del MIPG</t>
  </si>
  <si>
    <t xml:space="preserve">Fortalecer  la Gestión del Talento Humano en la ESE en cumplimiento de las normas vigentes y la mejora continua 
</t>
  </si>
  <si>
    <t xml:space="preserve">Diseñar, ejecutar y evaluar campañas  internas que  apoyen el mejoramiento de la cultura organizacional de la institución. </t>
  </si>
  <si>
    <t xml:space="preserve">Gestionar la sostenibilidad financiera y administrativa para la  permanencia de la ESE en el tiempo </t>
  </si>
  <si>
    <t xml:space="preserve">monitorear la ejecución  presupuestal </t>
  </si>
  <si>
    <t>Lograr una meta de glosa maximo del 2% con respecto a la vigencia anterior</t>
  </si>
  <si>
    <t>Recuperar la cartera en un 50% con respecto a la vigencia anterior</t>
  </si>
  <si>
    <t>Gestionar el Programa de Gestión Integral de Residuos Hospitalarios y Similares</t>
  </si>
  <si>
    <t>Prestar servicios en salud mental especializados con enfoque diferencial en conductas adictivas con miras a  una alta calidad</t>
  </si>
  <si>
    <t>Evaluar el 100% el modelo de atencion  salud mental con enfoque en  conductas adictivas</t>
  </si>
  <si>
    <t xml:space="preserve">Posicionar  la institución al 100% en la venta de servicios de la entidad </t>
  </si>
  <si>
    <t>Definir una  linea de base en investigación acorde al modelo de atención.</t>
  </si>
  <si>
    <t>Lograr certificación del modelo de atención en alta calidad ante el Ministerio de salud y  Protección Social</t>
  </si>
  <si>
    <t>posicionamiento de la institución en el mercado</t>
  </si>
  <si>
    <t>posicionamiento de la institución</t>
  </si>
  <si>
    <t>Definir Diiseñar, estructurar, organizar e mplementar  de la dimensión de gestión del conocimiento MIPG</t>
  </si>
  <si>
    <t>Hospitalización, Ambulatorio, Investigación,Innovación y Desarrollo</t>
  </si>
  <si>
    <t>gestinar la facturación de manera agil, eficiente y oportuna logrando disminución de los indicadores de cartera</t>
  </si>
  <si>
    <t>Implementar estrategias que contribuyan al mejoramiento contínuo de la ESE Hospital Carisma</t>
  </si>
  <si>
    <t>GERENCIA, SUBDIRECCIÓN ADMINISTRATIVA Y FINANCIERA, SUBDIRECCIÓN CIENTÍFICA, JURÍDICA, COMUNICACIONES, CONTROL INTERNO, DESARROLLO ORGANIZACIONAL</t>
  </si>
  <si>
    <t>Codigo de integridad en la cultura organizacional</t>
  </si>
  <si>
    <t># indicadores  / #total de indicadors por proceso</t>
  </si>
  <si>
    <t>balance score card implementado</t>
  </si>
  <si>
    <t>construcción de balance score card</t>
  </si>
  <si>
    <t xml:space="preserve">Subdirección Científica y  Talento Humano </t>
  </si>
  <si>
    <t xml:space="preserve">Subdirección Científica y Talento Humano </t>
  </si>
  <si>
    <t>publicacion de las investigaciones</t>
  </si>
  <si>
    <t>año 2020</t>
  </si>
  <si>
    <t>año 2021</t>
  </si>
  <si>
    <t>año 2022</t>
  </si>
  <si>
    <t xml:space="preserve">enero </t>
  </si>
  <si>
    <t>enero</t>
  </si>
  <si>
    <t>marzo</t>
  </si>
  <si>
    <t xml:space="preserve">Diciembre </t>
  </si>
  <si>
    <t>año 2024</t>
  </si>
  <si>
    <t>2020-2024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</si>
</sst>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##,0&quot;.&quot;00\ &quot;DM&quot;_-;\-* ###,0&quot;.&quot;00\ &quot;DM&quot;_-;_-* &quot;-&quot;??\ &quot;DM&quot;_-;_-@_-"/>
    <numFmt numFmtId="189" formatCode="_-* ###,0&quot;.&quot;00\ _D_M_-;\-* ###,0&quot;.&quot;00\ _D_M_-;_-* &quot;-&quot;??\ _D_M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%"/>
    <numFmt numFmtId="195" formatCode="0.000%"/>
    <numFmt numFmtId="196" formatCode="0.0000%"/>
    <numFmt numFmtId="197" formatCode="0.0"/>
    <numFmt numFmtId="198" formatCode="0.000"/>
    <numFmt numFmtId="199" formatCode="0.0000"/>
    <numFmt numFmtId="200" formatCode="0.0000000000"/>
    <numFmt numFmtId="201" formatCode="0.00000000000"/>
    <numFmt numFmtId="202" formatCode="_-* #,##0.0&quot;.&quot;00\ _D_M_-;\-* #,##0.0&quot;.&quot;00\ _D_M_-;_-* &quot;-&quot;??\ _D_M_-;_-@_-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sz val="10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"/>
      <family val="2"/>
    </font>
    <font>
      <u val="single"/>
      <sz val="14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2"/>
      <name val="Tahoma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10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36">
    <xf numFmtId="0" fontId="0" fillId="0" borderId="0" xfId="0" applyAlignment="1">
      <alignment/>
    </xf>
    <xf numFmtId="0" fontId="47" fillId="0" borderId="0" xfId="55">
      <alignment/>
      <protection/>
    </xf>
    <xf numFmtId="0" fontId="48" fillId="33" borderId="10" xfId="55" applyFont="1" applyFill="1" applyBorder="1" applyAlignment="1">
      <alignment horizontal="center" vertical="center"/>
      <protection/>
    </xf>
    <xf numFmtId="1" fontId="47" fillId="34" borderId="10" xfId="55" applyNumberFormat="1" applyFill="1" applyBorder="1" applyAlignment="1">
      <alignment horizontal="center" vertical="center"/>
      <protection/>
    </xf>
    <xf numFmtId="0" fontId="64" fillId="35" borderId="0" xfId="55" applyFont="1" applyFill="1" applyBorder="1" applyAlignment="1">
      <alignment horizontal="center" vertical="center" wrapText="1"/>
      <protection/>
    </xf>
    <xf numFmtId="0" fontId="64" fillId="35" borderId="11" xfId="55" applyFont="1" applyFill="1" applyBorder="1" applyAlignment="1">
      <alignment horizontal="center" vertical="center" wrapText="1"/>
      <protection/>
    </xf>
    <xf numFmtId="0" fontId="65" fillId="36" borderId="12" xfId="55" applyFont="1" applyFill="1" applyBorder="1" applyAlignment="1">
      <alignment horizontal="center" vertical="top" wrapText="1"/>
      <protection/>
    </xf>
    <xf numFmtId="0" fontId="64" fillId="37" borderId="10" xfId="55" applyFont="1" applyFill="1" applyBorder="1" applyAlignment="1">
      <alignment horizontal="center" vertical="center" wrapText="1"/>
      <protection/>
    </xf>
    <xf numFmtId="0" fontId="64" fillId="26" borderId="13" xfId="55" applyFont="1" applyFill="1" applyBorder="1" applyAlignment="1">
      <alignment horizontal="center" vertical="center" wrapText="1"/>
      <protection/>
    </xf>
    <xf numFmtId="0" fontId="64" fillId="38" borderId="13" xfId="55" applyFont="1" applyFill="1" applyBorder="1" applyAlignment="1">
      <alignment horizontal="center" vertical="center"/>
      <protection/>
    </xf>
    <xf numFmtId="0" fontId="47" fillId="0" borderId="10" xfId="55" applyBorder="1" applyAlignment="1">
      <alignment horizontal="center" vertical="center"/>
      <protection/>
    </xf>
    <xf numFmtId="0" fontId="63" fillId="0" borderId="10" xfId="55" applyFont="1" applyBorder="1" applyAlignment="1">
      <alignment vertical="center" wrapText="1"/>
      <protection/>
    </xf>
    <xf numFmtId="1" fontId="47" fillId="0" borderId="10" xfId="55" applyNumberFormat="1" applyFill="1" applyBorder="1" applyAlignment="1">
      <alignment horizontal="center" vertical="center"/>
      <protection/>
    </xf>
    <xf numFmtId="0" fontId="47" fillId="34" borderId="10" xfId="55" applyFill="1" applyBorder="1" applyAlignment="1">
      <alignment horizontal="center" vertical="center" wrapText="1"/>
      <protection/>
    </xf>
    <xf numFmtId="0" fontId="47" fillId="0" borderId="10" xfId="55" applyFill="1" applyBorder="1" applyAlignment="1">
      <alignment horizontal="center" vertical="center" wrapText="1"/>
      <protection/>
    </xf>
    <xf numFmtId="1" fontId="47" fillId="0" borderId="10" xfId="55" applyNumberFormat="1" applyBorder="1" applyAlignment="1">
      <alignment horizontal="center" vertical="center"/>
      <protection/>
    </xf>
    <xf numFmtId="2" fontId="47" fillId="0" borderId="13" xfId="55" applyNumberFormat="1" applyFill="1" applyBorder="1" applyAlignment="1">
      <alignment horizontal="center" vertical="center" wrapText="1"/>
      <protection/>
    </xf>
    <xf numFmtId="1" fontId="48" fillId="23" borderId="13" xfId="55" applyNumberFormat="1" applyFont="1" applyFill="1" applyBorder="1" applyAlignment="1">
      <alignment horizontal="center" vertical="center"/>
      <protection/>
    </xf>
    <xf numFmtId="1" fontId="47" fillId="0" borderId="0" xfId="55" applyNumberFormat="1">
      <alignment/>
      <protection/>
    </xf>
    <xf numFmtId="0" fontId="47" fillId="0" borderId="10" xfId="55" applyBorder="1">
      <alignment/>
      <protection/>
    </xf>
    <xf numFmtId="0" fontId="47" fillId="0" borderId="10" xfId="55" applyFill="1" applyBorder="1" applyAlignment="1">
      <alignment horizontal="center" vertical="center" textRotation="255" wrapText="1"/>
      <protection/>
    </xf>
    <xf numFmtId="1" fontId="47" fillId="0" borderId="14" xfId="55" applyNumberFormat="1" applyFill="1" applyBorder="1" applyAlignment="1">
      <alignment horizontal="center" vertical="center"/>
      <protection/>
    </xf>
    <xf numFmtId="1" fontId="47" fillId="34" borderId="14" xfId="55" applyNumberFormat="1" applyFill="1" applyBorder="1" applyAlignment="1">
      <alignment horizontal="center" vertical="center"/>
      <protection/>
    </xf>
    <xf numFmtId="0" fontId="47" fillId="34" borderId="14" xfId="55" applyFill="1" applyBorder="1" applyAlignment="1">
      <alignment horizontal="center" vertical="center" wrapText="1"/>
      <protection/>
    </xf>
    <xf numFmtId="0" fontId="47" fillId="0" borderId="14" xfId="55" applyFill="1" applyBorder="1" applyAlignment="1">
      <alignment horizontal="center" vertical="center" wrapText="1"/>
      <protection/>
    </xf>
    <xf numFmtId="0" fontId="66" fillId="0" borderId="0" xfId="55" applyFont="1" applyBorder="1" applyAlignment="1">
      <alignment horizontal="center"/>
      <protection/>
    </xf>
    <xf numFmtId="1" fontId="47" fillId="0" borderId="15" xfId="55" applyNumberFormat="1" applyFill="1" applyBorder="1" applyAlignment="1">
      <alignment horizontal="center" vertical="center"/>
      <protection/>
    </xf>
    <xf numFmtId="2" fontId="51" fillId="37" borderId="16" xfId="55" applyNumberFormat="1" applyFont="1" applyFill="1" applyBorder="1" applyAlignment="1">
      <alignment horizontal="center" vertical="center"/>
      <protection/>
    </xf>
    <xf numFmtId="1" fontId="64" fillId="39" borderId="13" xfId="55" applyNumberFormat="1" applyFont="1" applyFill="1" applyBorder="1" applyAlignment="1">
      <alignment horizontal="center" vertical="center"/>
      <protection/>
    </xf>
    <xf numFmtId="1" fontId="47" fillId="0" borderId="10" xfId="55" applyNumberFormat="1" applyBorder="1">
      <alignment/>
      <protection/>
    </xf>
    <xf numFmtId="0" fontId="67" fillId="14" borderId="17" xfId="55" applyFont="1" applyFill="1" applyBorder="1" applyAlignment="1">
      <alignment horizontal="center" vertical="center"/>
      <protection/>
    </xf>
    <xf numFmtId="0" fontId="67" fillId="14" borderId="18" xfId="55" applyFont="1" applyFill="1" applyBorder="1" applyAlignment="1">
      <alignment horizontal="center" vertical="center"/>
      <protection/>
    </xf>
    <xf numFmtId="0" fontId="63" fillId="0" borderId="19" xfId="55" applyFont="1" applyBorder="1" applyAlignment="1">
      <alignment vertical="center"/>
      <protection/>
    </xf>
    <xf numFmtId="0" fontId="68" fillId="0" borderId="10" xfId="55" applyFont="1" applyBorder="1" applyAlignment="1">
      <alignment horizontal="center" vertical="center" wrapText="1"/>
      <protection/>
    </xf>
    <xf numFmtId="0" fontId="63" fillId="0" borderId="20" xfId="55" applyFont="1" applyBorder="1" applyAlignment="1">
      <alignment vertical="center"/>
      <protection/>
    </xf>
    <xf numFmtId="0" fontId="68" fillId="0" borderId="21" xfId="55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4" fillId="0" borderId="24" xfId="56" applyFont="1" applyFill="1" applyBorder="1" applyAlignment="1">
      <alignment horizontal="justify" vertical="center" wrapText="1"/>
      <protection/>
    </xf>
    <xf numFmtId="0" fontId="4" fillId="0" borderId="25" xfId="56" applyFont="1" applyFill="1" applyBorder="1" applyAlignment="1">
      <alignment horizontal="justify" vertical="center" wrapText="1"/>
      <protection/>
    </xf>
    <xf numFmtId="0" fontId="4" fillId="0" borderId="23" xfId="56" applyFont="1" applyFill="1" applyBorder="1" applyAlignment="1">
      <alignment horizontal="justify" vertical="center" wrapText="1"/>
      <protection/>
    </xf>
    <xf numFmtId="0" fontId="11" fillId="0" borderId="24" xfId="56" applyFont="1" applyFill="1" applyBorder="1" applyAlignment="1">
      <alignment horizontal="left" vertical="center" wrapText="1"/>
      <protection/>
    </xf>
    <xf numFmtId="0" fontId="11" fillId="0" borderId="24" xfId="56" applyFont="1" applyFill="1" applyBorder="1" applyAlignment="1">
      <alignment horizontal="center" vertical="center" wrapText="1"/>
      <protection/>
    </xf>
    <xf numFmtId="0" fontId="3" fillId="40" borderId="26" xfId="56" applyFont="1" applyFill="1" applyBorder="1" applyAlignment="1">
      <alignment horizontal="center" vertical="center" wrapText="1"/>
      <protection/>
    </xf>
    <xf numFmtId="0" fontId="3" fillId="7" borderId="27" xfId="56" applyFont="1" applyFill="1" applyBorder="1" applyAlignment="1">
      <alignment horizontal="center" vertical="center" wrapText="1"/>
      <protection/>
    </xf>
    <xf numFmtId="0" fontId="4" fillId="7" borderId="28" xfId="56" applyFont="1" applyFill="1" applyBorder="1" applyAlignment="1">
      <alignment horizontal="center" vertical="center" wrapText="1"/>
      <protection/>
    </xf>
    <xf numFmtId="9" fontId="4" fillId="7" borderId="19" xfId="56" applyNumberFormat="1" applyFont="1" applyFill="1" applyBorder="1" applyAlignment="1">
      <alignment horizontal="center" vertical="center" wrapText="1"/>
      <protection/>
    </xf>
    <xf numFmtId="0" fontId="4" fillId="7" borderId="19" xfId="56" applyFont="1" applyFill="1" applyBorder="1" applyAlignment="1">
      <alignment horizontal="center" vertical="center" wrapText="1"/>
      <protection/>
    </xf>
    <xf numFmtId="9" fontId="4" fillId="7" borderId="20" xfId="56" applyNumberFormat="1" applyFont="1" applyFill="1" applyBorder="1" applyAlignment="1">
      <alignment horizontal="center" vertical="center" wrapText="1"/>
      <protection/>
    </xf>
    <xf numFmtId="0" fontId="68" fillId="7" borderId="28" xfId="0" applyFont="1" applyFill="1" applyBorder="1" applyAlignment="1">
      <alignment horizontal="center" vertical="center"/>
    </xf>
    <xf numFmtId="0" fontId="68" fillId="7" borderId="19" xfId="0" applyFont="1" applyFill="1" applyBorder="1" applyAlignment="1">
      <alignment horizontal="center" vertical="center"/>
    </xf>
    <xf numFmtId="9" fontId="68" fillId="7" borderId="19" xfId="0" applyNumberFormat="1" applyFont="1" applyFill="1" applyBorder="1" applyAlignment="1">
      <alignment horizontal="center" vertical="center"/>
    </xf>
    <xf numFmtId="10" fontId="68" fillId="7" borderId="19" xfId="0" applyNumberFormat="1" applyFont="1" applyFill="1" applyBorder="1" applyAlignment="1">
      <alignment horizontal="center" vertical="center"/>
    </xf>
    <xf numFmtId="9" fontId="41" fillId="7" borderId="19" xfId="0" applyNumberFormat="1" applyFont="1" applyFill="1" applyBorder="1" applyAlignment="1">
      <alignment horizontal="center" vertical="center"/>
    </xf>
    <xf numFmtId="9" fontId="69" fillId="7" borderId="19" xfId="0" applyNumberFormat="1" applyFont="1" applyFill="1" applyBorder="1" applyAlignment="1">
      <alignment horizontal="center" vertical="center"/>
    </xf>
    <xf numFmtId="9" fontId="69" fillId="7" borderId="20" xfId="0" applyNumberFormat="1" applyFont="1" applyFill="1" applyBorder="1" applyAlignment="1">
      <alignment horizontal="center" vertical="center"/>
    </xf>
    <xf numFmtId="0" fontId="3" fillId="6" borderId="29" xfId="56" applyFont="1" applyFill="1" applyBorder="1" applyAlignment="1">
      <alignment horizontal="center" vertical="center" wrapText="1"/>
      <protection/>
    </xf>
    <xf numFmtId="0" fontId="4" fillId="6" borderId="12" xfId="56" applyFont="1" applyFill="1" applyBorder="1" applyAlignment="1">
      <alignment horizontal="center" vertical="center" wrapText="1"/>
      <protection/>
    </xf>
    <xf numFmtId="9" fontId="4" fillId="6" borderId="10" xfId="56" applyNumberFormat="1" applyFont="1" applyFill="1" applyBorder="1" applyAlignment="1">
      <alignment horizontal="center" vertical="center" wrapText="1"/>
      <protection/>
    </xf>
    <xf numFmtId="0" fontId="4" fillId="6" borderId="10" xfId="56" applyFont="1" applyFill="1" applyBorder="1" applyAlignment="1">
      <alignment horizontal="center" vertical="center" wrapText="1"/>
      <protection/>
    </xf>
    <xf numFmtId="9" fontId="4" fillId="6" borderId="21" xfId="56" applyNumberFormat="1" applyFont="1" applyFill="1" applyBorder="1" applyAlignment="1">
      <alignment horizontal="center" vertical="center" wrapText="1"/>
      <protection/>
    </xf>
    <xf numFmtId="0" fontId="3" fillId="4" borderId="30" xfId="56" applyFont="1" applyFill="1" applyBorder="1" applyAlignment="1">
      <alignment horizontal="center" vertical="center" wrapText="1"/>
      <protection/>
    </xf>
    <xf numFmtId="0" fontId="4" fillId="4" borderId="31" xfId="56" applyFont="1" applyFill="1" applyBorder="1" applyAlignment="1">
      <alignment horizontal="center" vertical="center" wrapText="1"/>
      <protection/>
    </xf>
    <xf numFmtId="9" fontId="4" fillId="4" borderId="32" xfId="56" applyNumberFormat="1" applyFont="1" applyFill="1" applyBorder="1" applyAlignment="1">
      <alignment horizontal="center" vertical="center" wrapText="1"/>
      <protection/>
    </xf>
    <xf numFmtId="0" fontId="4" fillId="4" borderId="32" xfId="56" applyFont="1" applyFill="1" applyBorder="1" applyAlignment="1">
      <alignment horizontal="center" vertical="center" wrapText="1"/>
      <protection/>
    </xf>
    <xf numFmtId="9" fontId="4" fillId="4" borderId="33" xfId="56" applyNumberFormat="1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9" fontId="3" fillId="0" borderId="35" xfId="56" applyNumberFormat="1" applyFont="1" applyFill="1" applyBorder="1" applyAlignment="1">
      <alignment horizontal="center" vertical="center" wrapText="1"/>
      <protection/>
    </xf>
    <xf numFmtId="0" fontId="3" fillId="0" borderId="35" xfId="56" applyFont="1" applyFill="1" applyBorder="1" applyAlignment="1">
      <alignment horizontal="center" vertical="center" wrapText="1"/>
      <protection/>
    </xf>
    <xf numFmtId="9" fontId="3" fillId="0" borderId="36" xfId="56" applyNumberFormat="1" applyFont="1" applyFill="1" applyBorder="1" applyAlignment="1">
      <alignment horizontal="center" vertical="center" wrapText="1"/>
      <protection/>
    </xf>
    <xf numFmtId="0" fontId="3" fillId="7" borderId="37" xfId="56" applyFont="1" applyFill="1" applyBorder="1" applyAlignment="1">
      <alignment horizontal="center" vertical="center" wrapText="1"/>
      <protection/>
    </xf>
    <xf numFmtId="0" fontId="3" fillId="7" borderId="38" xfId="56" applyFont="1" applyFill="1" applyBorder="1" applyAlignment="1">
      <alignment horizontal="center" vertical="center" wrapText="1"/>
      <protection/>
    </xf>
    <xf numFmtId="0" fontId="68" fillId="7" borderId="39" xfId="0" applyFont="1" applyFill="1" applyBorder="1" applyAlignment="1">
      <alignment horizontal="center" vertical="center"/>
    </xf>
    <xf numFmtId="9" fontId="4" fillId="7" borderId="40" xfId="56" applyNumberFormat="1" applyFont="1" applyFill="1" applyBorder="1" applyAlignment="1">
      <alignment horizontal="center" vertical="center" wrapText="1"/>
      <protection/>
    </xf>
    <xf numFmtId="9" fontId="69" fillId="7" borderId="41" xfId="0" applyNumberFormat="1" applyFont="1" applyFill="1" applyBorder="1" applyAlignment="1">
      <alignment horizontal="center" vertical="center"/>
    </xf>
    <xf numFmtId="0" fontId="3" fillId="6" borderId="37" xfId="56" applyFont="1" applyFill="1" applyBorder="1" applyAlignment="1">
      <alignment horizontal="center" vertical="center" wrapText="1"/>
      <protection/>
    </xf>
    <xf numFmtId="0" fontId="68" fillId="6" borderId="28" xfId="0" applyFont="1" applyFill="1" applyBorder="1" applyAlignment="1">
      <alignment horizontal="center" vertical="center"/>
    </xf>
    <xf numFmtId="9" fontId="4" fillId="6" borderId="19" xfId="56" applyNumberFormat="1" applyFont="1" applyFill="1" applyBorder="1" applyAlignment="1">
      <alignment horizontal="center" vertical="center" wrapText="1"/>
      <protection/>
    </xf>
    <xf numFmtId="0" fontId="68" fillId="6" borderId="19" xfId="0" applyFont="1" applyFill="1" applyBorder="1" applyAlignment="1">
      <alignment horizontal="center" vertical="center"/>
    </xf>
    <xf numFmtId="9" fontId="41" fillId="6" borderId="19" xfId="0" applyNumberFormat="1" applyFont="1" applyFill="1" applyBorder="1" applyAlignment="1">
      <alignment horizontal="center" vertical="center"/>
    </xf>
    <xf numFmtId="9" fontId="68" fillId="6" borderId="19" xfId="0" applyNumberFormat="1" applyFont="1" applyFill="1" applyBorder="1" applyAlignment="1">
      <alignment horizontal="center" vertical="center"/>
    </xf>
    <xf numFmtId="9" fontId="4" fillId="6" borderId="19" xfId="0" applyNumberFormat="1" applyFont="1" applyFill="1" applyBorder="1" applyAlignment="1">
      <alignment horizontal="center" vertical="center"/>
    </xf>
    <xf numFmtId="9" fontId="69" fillId="6" borderId="20" xfId="0" applyNumberFormat="1" applyFont="1" applyFill="1" applyBorder="1" applyAlignment="1">
      <alignment horizontal="center" vertical="center"/>
    </xf>
    <xf numFmtId="0" fontId="3" fillId="6" borderId="42" xfId="56" applyFont="1" applyFill="1" applyBorder="1" applyAlignment="1">
      <alignment horizontal="center" vertical="center" wrapText="1"/>
      <protection/>
    </xf>
    <xf numFmtId="9" fontId="4" fillId="4" borderId="40" xfId="56" applyNumberFormat="1" applyFont="1" applyFill="1" applyBorder="1" applyAlignment="1">
      <alignment horizontal="center" vertical="center" wrapText="1"/>
      <protection/>
    </xf>
    <xf numFmtId="0" fontId="68" fillId="4" borderId="39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/>
    </xf>
    <xf numFmtId="9" fontId="4" fillId="6" borderId="43" xfId="56" applyNumberFormat="1" applyFont="1" applyFill="1" applyBorder="1" applyAlignment="1">
      <alignment horizontal="center" vertical="center" wrapText="1"/>
      <protection/>
    </xf>
    <xf numFmtId="9" fontId="4" fillId="7" borderId="43" xfId="56" applyNumberFormat="1" applyFont="1" applyFill="1" applyBorder="1" applyAlignment="1">
      <alignment horizontal="center" vertical="center" wrapText="1"/>
      <protection/>
    </xf>
    <xf numFmtId="9" fontId="69" fillId="6" borderId="44" xfId="0" applyNumberFormat="1" applyFont="1" applyFill="1" applyBorder="1" applyAlignment="1">
      <alignment horizontal="center" vertical="center"/>
    </xf>
    <xf numFmtId="0" fontId="3" fillId="4" borderId="38" xfId="56" applyFont="1" applyFill="1" applyBorder="1" applyAlignment="1">
      <alignment horizontal="center" vertical="center" wrapText="1"/>
      <protection/>
    </xf>
    <xf numFmtId="0" fontId="3" fillId="4" borderId="45" xfId="56" applyFont="1" applyFill="1" applyBorder="1" applyAlignment="1">
      <alignment horizontal="center" vertical="center" wrapText="1"/>
      <protection/>
    </xf>
    <xf numFmtId="0" fontId="68" fillId="4" borderId="22" xfId="0" applyFont="1" applyFill="1" applyBorder="1" applyAlignment="1">
      <alignment horizontal="center" vertical="center"/>
    </xf>
    <xf numFmtId="0" fontId="68" fillId="4" borderId="25" xfId="0" applyFont="1" applyFill="1" applyBorder="1" applyAlignment="1">
      <alignment horizontal="center" vertical="center"/>
    </xf>
    <xf numFmtId="0" fontId="69" fillId="4" borderId="25" xfId="0" applyFont="1" applyFill="1" applyBorder="1" applyAlignment="1">
      <alignment horizontal="center" vertical="center"/>
    </xf>
    <xf numFmtId="0" fontId="69" fillId="4" borderId="46" xfId="0" applyFont="1" applyFill="1" applyBorder="1" applyAlignment="1">
      <alignment horizontal="center" vertical="center"/>
    </xf>
    <xf numFmtId="9" fontId="69" fillId="4" borderId="47" xfId="0" applyNumberFormat="1" applyFont="1" applyFill="1" applyBorder="1" applyAlignment="1">
      <alignment horizontal="center" vertical="center" wrapText="1"/>
    </xf>
    <xf numFmtId="0" fontId="12" fillId="0" borderId="24" xfId="46" applyFont="1" applyFill="1" applyBorder="1" applyAlignment="1" applyProtection="1">
      <alignment horizontal="justify" vertical="center" wrapText="1"/>
      <protection/>
    </xf>
    <xf numFmtId="0" fontId="3" fillId="40" borderId="2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 applyProtection="1">
      <alignment textRotation="90" wrapText="1"/>
      <protection/>
    </xf>
    <xf numFmtId="0" fontId="14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" fillId="40" borderId="48" xfId="0" applyFont="1" applyFill="1" applyBorder="1" applyAlignment="1" applyProtection="1">
      <alignment horizontal="left" vertical="center"/>
      <protection/>
    </xf>
    <xf numFmtId="0" fontId="3" fillId="40" borderId="35" xfId="0" applyFont="1" applyFill="1" applyBorder="1" applyAlignment="1" applyProtection="1">
      <alignment horizontal="left" vertical="center"/>
      <protection/>
    </xf>
    <xf numFmtId="0" fontId="3" fillId="40" borderId="35" xfId="0" applyFont="1" applyFill="1" applyBorder="1" applyAlignment="1" applyProtection="1">
      <alignment horizontal="left" vertical="center" wrapText="1"/>
      <protection/>
    </xf>
    <xf numFmtId="0" fontId="3" fillId="40" borderId="36" xfId="0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6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0" fontId="14" fillId="0" borderId="0" xfId="0" applyNumberFormat="1" applyFont="1" applyFill="1" applyAlignment="1" applyProtection="1">
      <alignment/>
      <protection locked="0"/>
    </xf>
    <xf numFmtId="10" fontId="4" fillId="0" borderId="0" xfId="0" applyNumberFormat="1" applyFont="1" applyFill="1" applyAlignment="1" applyProtection="1">
      <alignment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textRotation="90" wrapText="1"/>
      <protection/>
    </xf>
    <xf numFmtId="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52" xfId="0" applyFont="1" applyFill="1" applyBorder="1" applyAlignment="1" applyProtection="1">
      <alignment horizontal="center" vertical="center" textRotation="90" wrapText="1"/>
      <protection/>
    </xf>
    <xf numFmtId="9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9" fontId="4" fillId="0" borderId="54" xfId="0" applyNumberFormat="1" applyFont="1" applyFill="1" applyBorder="1" applyAlignment="1" applyProtection="1">
      <alignment horizontal="center" vertical="center" wrapText="1"/>
      <protection/>
    </xf>
    <xf numFmtId="9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3" fillId="40" borderId="21" xfId="0" applyFont="1" applyFill="1" applyBorder="1" applyAlignment="1" applyProtection="1">
      <alignment textRotation="90" wrapText="1"/>
      <protection/>
    </xf>
    <xf numFmtId="0" fontId="13" fillId="11" borderId="58" xfId="0" applyFont="1" applyFill="1" applyBorder="1" applyAlignment="1" applyProtection="1">
      <alignment vertical="center" wrapText="1"/>
      <protection locked="0"/>
    </xf>
    <xf numFmtId="0" fontId="4" fillId="0" borderId="59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textRotation="90" wrapText="1"/>
      <protection/>
    </xf>
    <xf numFmtId="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justify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justify" vertical="center" wrapText="1"/>
      <protection locked="0"/>
    </xf>
    <xf numFmtId="0" fontId="9" fillId="0" borderId="12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32" xfId="0" applyFont="1" applyFill="1" applyBorder="1" applyAlignment="1" applyProtection="1">
      <alignment horizontal="justify" vertical="center" wrapText="1"/>
      <protection locked="0"/>
    </xf>
    <xf numFmtId="0" fontId="4" fillId="41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40" borderId="17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14" fillId="0" borderId="0" xfId="0" applyFont="1" applyFill="1" applyAlignment="1" applyProtection="1">
      <alignment wrapText="1"/>
      <protection locked="0"/>
    </xf>
    <xf numFmtId="0" fontId="4" fillId="0" borderId="12" xfId="0" applyFont="1" applyBorder="1" applyAlignment="1">
      <alignment horizontal="justify" vertical="center" wrapText="1"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1" borderId="3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41" borderId="14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10" fillId="40" borderId="19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textRotation="90" wrapText="1"/>
      <protection/>
    </xf>
    <xf numFmtId="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10" fillId="40" borderId="17" xfId="0" applyFont="1" applyFill="1" applyBorder="1" applyAlignment="1" applyProtection="1">
      <alignment horizontal="left" vertical="center"/>
      <protection/>
    </xf>
    <xf numFmtId="0" fontId="10" fillId="40" borderId="19" xfId="0" applyFont="1" applyFill="1" applyBorder="1" applyAlignment="1" applyProtection="1">
      <alignment horizontal="left" vertical="center"/>
      <protection/>
    </xf>
    <xf numFmtId="0" fontId="10" fillId="40" borderId="20" xfId="0" applyFont="1" applyFill="1" applyBorder="1" applyAlignment="1" applyProtection="1">
      <alignment horizontal="left" vertical="center" wrapText="1"/>
      <protection/>
    </xf>
    <xf numFmtId="0" fontId="10" fillId="40" borderId="21" xfId="0" applyFont="1" applyFill="1" applyBorder="1" applyAlignment="1" applyProtection="1">
      <alignment vertical="center" textRotation="90" wrapText="1"/>
      <protection/>
    </xf>
    <xf numFmtId="0" fontId="9" fillId="12" borderId="28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textRotation="90" wrapText="1"/>
      <protection/>
    </xf>
    <xf numFmtId="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textRotation="90" wrapText="1"/>
      <protection/>
    </xf>
    <xf numFmtId="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3" borderId="19" xfId="0" applyFont="1" applyFill="1" applyBorder="1" applyAlignment="1" applyProtection="1">
      <alignment horizontal="center" vertical="center" wrapText="1"/>
      <protection/>
    </xf>
    <xf numFmtId="0" fontId="9" fillId="8" borderId="61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16" borderId="6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textRotation="90" wrapText="1"/>
      <protection/>
    </xf>
    <xf numFmtId="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9" fillId="0" borderId="62" xfId="0" applyFont="1" applyFill="1" applyBorder="1" applyAlignment="1" applyProtection="1">
      <alignment horizontal="center" vertical="center" wrapText="1"/>
      <protection/>
    </xf>
    <xf numFmtId="0" fontId="20" fillId="42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textRotation="90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9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60" xfId="0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9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4" fillId="43" borderId="15" xfId="55" applyFont="1" applyFill="1" applyBorder="1" applyAlignment="1">
      <alignment horizontal="center"/>
      <protection/>
    </xf>
    <xf numFmtId="0" fontId="44" fillId="43" borderId="16" xfId="55" applyFont="1" applyFill="1" applyBorder="1" applyAlignment="1">
      <alignment horizontal="center"/>
      <protection/>
    </xf>
    <xf numFmtId="0" fontId="44" fillId="43" borderId="38" xfId="55" applyFont="1" applyFill="1" applyBorder="1" applyAlignment="1">
      <alignment horizontal="center"/>
      <protection/>
    </xf>
    <xf numFmtId="0" fontId="64" fillId="44" borderId="51" xfId="55" applyFont="1" applyFill="1" applyBorder="1" applyAlignment="1">
      <alignment horizontal="center" vertical="center"/>
      <protection/>
    </xf>
    <xf numFmtId="0" fontId="64" fillId="44" borderId="10" xfId="55" applyFont="1" applyFill="1" applyBorder="1" applyAlignment="1">
      <alignment horizontal="center" vertical="center"/>
      <protection/>
    </xf>
    <xf numFmtId="0" fontId="70" fillId="45" borderId="66" xfId="55" applyFont="1" applyFill="1" applyBorder="1" applyAlignment="1">
      <alignment horizontal="center"/>
      <protection/>
    </xf>
    <xf numFmtId="0" fontId="70" fillId="45" borderId="11" xfId="55" applyFont="1" applyFill="1" applyBorder="1" applyAlignment="1">
      <alignment horizontal="center"/>
      <protection/>
    </xf>
    <xf numFmtId="0" fontId="64" fillId="35" borderId="0" xfId="55" applyFont="1" applyFill="1" applyAlignment="1">
      <alignment horizontal="center" vertical="center" wrapText="1"/>
      <protection/>
    </xf>
    <xf numFmtId="0" fontId="64" fillId="35" borderId="11" xfId="55" applyFont="1" applyFill="1" applyBorder="1" applyAlignment="1">
      <alignment horizontal="center" vertical="center" wrapText="1"/>
      <protection/>
    </xf>
    <xf numFmtId="0" fontId="71" fillId="46" borderId="12" xfId="55" applyFont="1" applyFill="1" applyBorder="1" applyAlignment="1">
      <alignment horizontal="center"/>
      <protection/>
    </xf>
    <xf numFmtId="0" fontId="64" fillId="37" borderId="10" xfId="55" applyFont="1" applyFill="1" applyBorder="1" applyAlignment="1">
      <alignment horizontal="center" vertical="center" wrapText="1"/>
      <protection/>
    </xf>
    <xf numFmtId="0" fontId="64" fillId="26" borderId="10" xfId="55" applyFont="1" applyFill="1" applyBorder="1" applyAlignment="1">
      <alignment horizontal="center" vertical="center" wrapText="1"/>
      <protection/>
    </xf>
    <xf numFmtId="0" fontId="64" fillId="38" borderId="13" xfId="55" applyFont="1" applyFill="1" applyBorder="1" applyAlignment="1">
      <alignment horizontal="center" vertical="center" wrapText="1"/>
      <protection/>
    </xf>
    <xf numFmtId="0" fontId="64" fillId="38" borderId="13" xfId="55" applyFont="1" applyFill="1" applyBorder="1" applyAlignment="1">
      <alignment horizontal="center" vertical="center"/>
      <protection/>
    </xf>
    <xf numFmtId="1" fontId="47" fillId="25" borderId="10" xfId="55" applyNumberFormat="1" applyFill="1" applyBorder="1" applyAlignment="1">
      <alignment horizontal="center" vertical="center"/>
      <protection/>
    </xf>
    <xf numFmtId="0" fontId="71" fillId="37" borderId="14" xfId="55" applyFont="1" applyFill="1" applyBorder="1" applyAlignment="1">
      <alignment horizontal="center" vertical="center" textRotation="90" wrapText="1"/>
      <protection/>
    </xf>
    <xf numFmtId="0" fontId="71" fillId="37" borderId="59" xfId="55" applyFont="1" applyFill="1" applyBorder="1" applyAlignment="1">
      <alignment horizontal="center" vertical="center" textRotation="90" wrapText="1"/>
      <protection/>
    </xf>
    <xf numFmtId="0" fontId="71" fillId="37" borderId="12" xfId="55" applyFont="1" applyFill="1" applyBorder="1" applyAlignment="1">
      <alignment horizontal="center" vertical="center" textRotation="90" wrapText="1"/>
      <protection/>
    </xf>
    <xf numFmtId="0" fontId="65" fillId="36" borderId="59" xfId="55" applyFont="1" applyFill="1" applyBorder="1" applyAlignment="1">
      <alignment horizontal="center" vertical="top" wrapText="1"/>
      <protection/>
    </xf>
    <xf numFmtId="0" fontId="65" fillId="36" borderId="59" xfId="55" applyFont="1" applyFill="1" applyBorder="1" applyAlignment="1">
      <alignment horizontal="center" vertical="top"/>
      <protection/>
    </xf>
    <xf numFmtId="0" fontId="65" fillId="36" borderId="12" xfId="55" applyFont="1" applyFill="1" applyBorder="1" applyAlignment="1">
      <alignment horizontal="center" vertical="top"/>
      <protection/>
    </xf>
    <xf numFmtId="49" fontId="47" fillId="0" borderId="13" xfId="55" applyNumberFormat="1" applyBorder="1" applyAlignment="1">
      <alignment horizontal="left" vertical="center" wrapText="1" shrinkToFit="1"/>
      <protection/>
    </xf>
    <xf numFmtId="49" fontId="47" fillId="0" borderId="43" xfId="55" applyNumberFormat="1" applyBorder="1" applyAlignment="1">
      <alignment horizontal="left" vertical="center" wrapText="1" shrinkToFit="1"/>
      <protection/>
    </xf>
    <xf numFmtId="49" fontId="47" fillId="0" borderId="40" xfId="55" applyNumberFormat="1" applyBorder="1" applyAlignment="1">
      <alignment horizontal="left" vertical="center" wrapText="1" shrinkToFit="1"/>
      <protection/>
    </xf>
    <xf numFmtId="0" fontId="66" fillId="0" borderId="67" xfId="55" applyFont="1" applyBorder="1" applyAlignment="1">
      <alignment horizontal="center"/>
      <protection/>
    </xf>
    <xf numFmtId="0" fontId="66" fillId="0" borderId="68" xfId="55" applyFont="1" applyBorder="1" applyAlignment="1">
      <alignment horizontal="center"/>
      <protection/>
    </xf>
    <xf numFmtId="0" fontId="47" fillId="0" borderId="26" xfId="55" applyBorder="1" applyAlignment="1">
      <alignment horizontal="center"/>
      <protection/>
    </xf>
    <xf numFmtId="0" fontId="47" fillId="0" borderId="69" xfId="55" applyBorder="1" applyAlignment="1">
      <alignment horizontal="center"/>
      <protection/>
    </xf>
    <xf numFmtId="0" fontId="47" fillId="0" borderId="70" xfId="55" applyBorder="1" applyAlignment="1">
      <alignment horizontal="center"/>
      <protection/>
    </xf>
    <xf numFmtId="0" fontId="64" fillId="33" borderId="15" xfId="55" applyFont="1" applyFill="1" applyBorder="1" applyAlignment="1">
      <alignment horizontal="center" vertical="center"/>
      <protection/>
    </xf>
    <xf numFmtId="0" fontId="64" fillId="33" borderId="16" xfId="55" applyFont="1" applyFill="1" applyBorder="1" applyAlignment="1">
      <alignment horizontal="center" vertical="center"/>
      <protection/>
    </xf>
    <xf numFmtId="0" fontId="64" fillId="33" borderId="38" xfId="55" applyFont="1" applyFill="1" applyBorder="1" applyAlignment="1">
      <alignment horizontal="center" vertical="center"/>
      <protection/>
    </xf>
    <xf numFmtId="0" fontId="72" fillId="47" borderId="71" xfId="55" applyFont="1" applyFill="1" applyBorder="1" applyAlignment="1">
      <alignment horizontal="center"/>
      <protection/>
    </xf>
    <xf numFmtId="0" fontId="72" fillId="47" borderId="72" xfId="55" applyFont="1" applyFill="1" applyBorder="1" applyAlignment="1">
      <alignment horizontal="center"/>
      <protection/>
    </xf>
    <xf numFmtId="0" fontId="72" fillId="47" borderId="50" xfId="55" applyFont="1" applyFill="1" applyBorder="1" applyAlignment="1">
      <alignment horizontal="center"/>
      <protection/>
    </xf>
    <xf numFmtId="9" fontId="68" fillId="0" borderId="36" xfId="58" applyFont="1" applyBorder="1" applyAlignment="1">
      <alignment horizontal="center"/>
    </xf>
    <xf numFmtId="9" fontId="68" fillId="0" borderId="41" xfId="58" applyFont="1" applyBorder="1" applyAlignment="1">
      <alignment horizontal="center"/>
    </xf>
    <xf numFmtId="0" fontId="68" fillId="0" borderId="48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/>
    </xf>
    <xf numFmtId="0" fontId="68" fillId="0" borderId="72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9" fontId="68" fillId="0" borderId="44" xfId="58" applyFont="1" applyBorder="1" applyAlignment="1">
      <alignment horizontal="center"/>
    </xf>
    <xf numFmtId="0" fontId="3" fillId="40" borderId="73" xfId="56" applyFont="1" applyFill="1" applyBorder="1" applyAlignment="1">
      <alignment horizontal="center" vertical="center" wrapText="1"/>
      <protection/>
    </xf>
    <xf numFmtId="0" fontId="3" fillId="40" borderId="74" xfId="56" applyFont="1" applyFill="1" applyBorder="1" applyAlignment="1">
      <alignment horizontal="center" vertical="center" wrapText="1"/>
      <protection/>
    </xf>
    <xf numFmtId="0" fontId="3" fillId="40" borderId="15" xfId="56" applyFont="1" applyFill="1" applyBorder="1" applyAlignment="1">
      <alignment horizontal="center" vertical="center" wrapText="1"/>
      <protection/>
    </xf>
    <xf numFmtId="0" fontId="3" fillId="40" borderId="16" xfId="56" applyFont="1" applyFill="1" applyBorder="1" applyAlignment="1">
      <alignment horizontal="center" vertical="center" wrapText="1"/>
      <protection/>
    </xf>
    <xf numFmtId="0" fontId="3" fillId="40" borderId="75" xfId="56" applyFont="1" applyFill="1" applyBorder="1" applyAlignment="1">
      <alignment horizontal="center" vertical="center" wrapText="1"/>
      <protection/>
    </xf>
    <xf numFmtId="0" fontId="3" fillId="40" borderId="76" xfId="56" applyFont="1" applyFill="1" applyBorder="1" applyAlignment="1">
      <alignment horizontal="center" vertical="center" wrapText="1"/>
      <protection/>
    </xf>
    <xf numFmtId="0" fontId="67" fillId="0" borderId="15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5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38" xfId="0" applyFont="1" applyBorder="1" applyAlignment="1">
      <alignment horizontal="left"/>
    </xf>
    <xf numFmtId="0" fontId="67" fillId="0" borderId="48" xfId="0" applyFont="1" applyBorder="1" applyAlignment="1">
      <alignment horizontal="left"/>
    </xf>
    <xf numFmtId="0" fontId="67" fillId="0" borderId="72" xfId="0" applyFont="1" applyBorder="1" applyAlignment="1">
      <alignment horizontal="left"/>
    </xf>
    <xf numFmtId="0" fontId="67" fillId="0" borderId="35" xfId="0" applyFont="1" applyBorder="1" applyAlignment="1">
      <alignment horizontal="left"/>
    </xf>
    <xf numFmtId="0" fontId="67" fillId="0" borderId="43" xfId="0" applyFont="1" applyBorder="1" applyAlignment="1">
      <alignment horizontal="left"/>
    </xf>
    <xf numFmtId="0" fontId="67" fillId="0" borderId="36" xfId="0" applyFont="1" applyBorder="1" applyAlignment="1">
      <alignment horizontal="left"/>
    </xf>
    <xf numFmtId="0" fontId="67" fillId="0" borderId="44" xfId="0" applyFont="1" applyBorder="1" applyAlignment="1">
      <alignment horizontal="left"/>
    </xf>
    <xf numFmtId="0" fontId="68" fillId="0" borderId="50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11" fillId="0" borderId="25" xfId="56" applyFont="1" applyFill="1" applyBorder="1" applyAlignment="1">
      <alignment horizontal="center" vertical="center" wrapText="1"/>
      <protection/>
    </xf>
    <xf numFmtId="0" fontId="11" fillId="0" borderId="23" xfId="56" applyFont="1" applyFill="1" applyBorder="1" applyAlignment="1">
      <alignment horizontal="center" vertical="center" wrapText="1"/>
      <protection/>
    </xf>
    <xf numFmtId="0" fontId="11" fillId="0" borderId="25" xfId="56" applyFont="1" applyFill="1" applyBorder="1" applyAlignment="1">
      <alignment horizontal="left" vertical="center" wrapText="1"/>
      <protection/>
    </xf>
    <xf numFmtId="0" fontId="12" fillId="0" borderId="25" xfId="46" applyFont="1" applyFill="1" applyBorder="1" applyAlignment="1" applyProtection="1">
      <alignment horizontal="justify" vertical="center" wrapText="1"/>
      <protection/>
    </xf>
    <xf numFmtId="0" fontId="12" fillId="0" borderId="25" xfId="46" applyFont="1" applyFill="1" applyBorder="1" applyAlignment="1" applyProtection="1">
      <alignment horizontal="left" vertical="center" wrapText="1"/>
      <protection/>
    </xf>
    <xf numFmtId="0" fontId="11" fillId="0" borderId="23" xfId="56" applyFont="1" applyFill="1" applyBorder="1" applyAlignment="1">
      <alignment horizontal="left" vertical="center" wrapText="1"/>
      <protection/>
    </xf>
    <xf numFmtId="0" fontId="12" fillId="0" borderId="23" xfId="46" applyFont="1" applyFill="1" applyBorder="1" applyAlignment="1" applyProtection="1">
      <alignment horizontal="left" vertical="center" wrapText="1"/>
      <protection/>
    </xf>
    <xf numFmtId="0" fontId="73" fillId="0" borderId="10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3" fillId="40" borderId="37" xfId="56" applyFont="1" applyFill="1" applyBorder="1" applyAlignment="1">
      <alignment horizontal="center" vertical="center" wrapText="1"/>
      <protection/>
    </xf>
    <xf numFmtId="0" fontId="3" fillId="40" borderId="78" xfId="56" applyFont="1" applyFill="1" applyBorder="1" applyAlignment="1">
      <alignment horizontal="center" vertical="center" wrapText="1"/>
      <protection/>
    </xf>
    <xf numFmtId="0" fontId="3" fillId="40" borderId="79" xfId="56" applyFont="1" applyFill="1" applyBorder="1" applyAlignment="1">
      <alignment horizontal="center" vertical="center" wrapText="1"/>
      <protection/>
    </xf>
    <xf numFmtId="0" fontId="11" fillId="40" borderId="73" xfId="56" applyFont="1" applyFill="1" applyBorder="1" applyAlignment="1">
      <alignment horizontal="center" vertical="center" wrapText="1"/>
      <protection/>
    </xf>
    <xf numFmtId="0" fontId="11" fillId="40" borderId="74" xfId="56" applyFont="1" applyFill="1" applyBorder="1" applyAlignment="1">
      <alignment horizontal="center" vertical="center" wrapText="1"/>
      <protection/>
    </xf>
    <xf numFmtId="0" fontId="3" fillId="40" borderId="18" xfId="0" applyFont="1" applyFill="1" applyBorder="1" applyAlignment="1" applyProtection="1">
      <alignment horizontal="center" vertical="center" wrapText="1"/>
      <protection/>
    </xf>
    <xf numFmtId="0" fontId="16" fillId="40" borderId="18" xfId="0" applyFont="1" applyFill="1" applyBorder="1" applyAlignment="1" applyProtection="1">
      <alignment horizontal="center" vertical="center" wrapText="1"/>
      <protection/>
    </xf>
    <xf numFmtId="0" fontId="16" fillId="40" borderId="10" xfId="0" applyFont="1" applyFill="1" applyBorder="1" applyAlignment="1" applyProtection="1">
      <alignment horizontal="center" vertical="center" wrapText="1"/>
      <protection/>
    </xf>
    <xf numFmtId="0" fontId="16" fillId="40" borderId="21" xfId="0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left" vertical="center" wrapText="1"/>
      <protection/>
    </xf>
    <xf numFmtId="49" fontId="3" fillId="0" borderId="43" xfId="0" applyNumberFormat="1" applyFont="1" applyFill="1" applyBorder="1" applyAlignment="1" applyProtection="1">
      <alignment horizontal="left" vertical="center" wrapText="1"/>
      <protection/>
    </xf>
    <xf numFmtId="49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13" fillId="18" borderId="17" xfId="0" applyNumberFormat="1" applyFont="1" applyFill="1" applyBorder="1" applyAlignment="1" applyProtection="1">
      <alignment horizontal="justify" vertical="center" wrapText="1"/>
      <protection locked="0"/>
    </xf>
    <xf numFmtId="0" fontId="13" fillId="18" borderId="19" xfId="0" applyNumberFormat="1" applyFont="1" applyFill="1" applyBorder="1" applyAlignment="1" applyProtection="1">
      <alignment horizontal="justify" vertical="center" wrapText="1"/>
      <protection locked="0"/>
    </xf>
    <xf numFmtId="0" fontId="13" fillId="18" borderId="61" xfId="0" applyNumberFormat="1" applyFont="1" applyFill="1" applyBorder="1" applyAlignment="1" applyProtection="1">
      <alignment horizontal="justify" vertical="center" wrapText="1"/>
      <protection locked="0"/>
    </xf>
    <xf numFmtId="0" fontId="13" fillId="18" borderId="20" xfId="0" applyNumberFormat="1" applyFont="1" applyFill="1" applyBorder="1" applyAlignment="1" applyProtection="1">
      <alignment horizontal="justify" vertical="center" wrapText="1"/>
      <protection locked="0"/>
    </xf>
    <xf numFmtId="0" fontId="3" fillId="40" borderId="10" xfId="0" applyFont="1" applyFill="1" applyBorder="1" applyAlignment="1" applyProtection="1">
      <alignment horizontal="center" vertical="center" wrapText="1"/>
      <protection/>
    </xf>
    <xf numFmtId="49" fontId="3" fillId="40" borderId="20" xfId="0" applyNumberFormat="1" applyFont="1" applyFill="1" applyBorder="1" applyAlignment="1" applyProtection="1">
      <alignment horizontal="left" vertical="center" wrapText="1"/>
      <protection/>
    </xf>
    <xf numFmtId="49" fontId="3" fillId="4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>
      <alignment horizontal="left" vertical="center" wrapText="1"/>
    </xf>
    <xf numFmtId="49" fontId="13" fillId="0" borderId="35" xfId="0" applyNumberFormat="1" applyFont="1" applyFill="1" applyBorder="1" applyAlignment="1" applyProtection="1">
      <alignment horizontal="left" vertical="center" wrapText="1"/>
      <protection/>
    </xf>
    <xf numFmtId="49" fontId="13" fillId="0" borderId="43" xfId="0" applyNumberFormat="1" applyFont="1" applyFill="1" applyBorder="1" applyAlignment="1" applyProtection="1">
      <alignment horizontal="left" vertical="center" wrapText="1"/>
      <protection/>
    </xf>
    <xf numFmtId="49" fontId="13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73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3" fillId="0" borderId="80" xfId="0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60" xfId="0" applyNumberFormat="1" applyFont="1" applyFill="1" applyBorder="1" applyAlignment="1" applyProtection="1">
      <alignment horizontal="left" vertical="center" wrapText="1"/>
      <protection/>
    </xf>
    <xf numFmtId="0" fontId="16" fillId="40" borderId="60" xfId="0" applyFont="1" applyFill="1" applyBorder="1" applyAlignment="1" applyProtection="1">
      <alignment horizontal="center" vertical="center" wrapText="1"/>
      <protection/>
    </xf>
    <xf numFmtId="0" fontId="16" fillId="40" borderId="32" xfId="0" applyFont="1" applyFill="1" applyBorder="1" applyAlignment="1" applyProtection="1">
      <alignment horizontal="center" vertical="center" wrapText="1"/>
      <protection/>
    </xf>
    <xf numFmtId="0" fontId="16" fillId="40" borderId="33" xfId="0" applyFont="1" applyFill="1" applyBorder="1" applyAlignment="1" applyProtection="1">
      <alignment horizontal="center" vertical="center" wrapText="1"/>
      <protection/>
    </xf>
    <xf numFmtId="0" fontId="3" fillId="40" borderId="17" xfId="0" applyFont="1" applyFill="1" applyBorder="1" applyAlignment="1" applyProtection="1">
      <alignment horizontal="center" vertical="center" wrapText="1"/>
      <protection/>
    </xf>
    <xf numFmtId="0" fontId="3" fillId="40" borderId="19" xfId="0" applyFont="1" applyFill="1" applyBorder="1" applyAlignment="1" applyProtection="1">
      <alignment horizontal="center" vertical="center" wrapText="1"/>
      <protection/>
    </xf>
    <xf numFmtId="0" fontId="3" fillId="4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40" borderId="46" xfId="0" applyFont="1" applyFill="1" applyBorder="1" applyAlignment="1" applyProtection="1">
      <alignment horizontal="left" vertical="center" wrapText="1"/>
      <protection/>
    </xf>
    <xf numFmtId="0" fontId="3" fillId="40" borderId="81" xfId="0" applyFont="1" applyFill="1" applyBorder="1" applyAlignment="1" applyProtection="1">
      <alignment horizontal="left" vertical="center" wrapText="1"/>
      <protection/>
    </xf>
    <xf numFmtId="0" fontId="3" fillId="40" borderId="2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40" borderId="21" xfId="0" applyFont="1" applyFill="1" applyBorder="1" applyAlignment="1" applyProtection="1">
      <alignment horizontal="center" vertical="center" wrapText="1"/>
      <protection/>
    </xf>
    <xf numFmtId="0" fontId="9" fillId="13" borderId="17" xfId="0" applyFont="1" applyFill="1" applyBorder="1" applyAlignment="1" applyProtection="1">
      <alignment horizontal="left" vertical="center" wrapText="1"/>
      <protection locked="0"/>
    </xf>
    <xf numFmtId="0" fontId="9" fillId="13" borderId="28" xfId="0" applyFont="1" applyFill="1" applyBorder="1" applyAlignment="1" applyProtection="1">
      <alignment horizontal="left" vertical="center" wrapText="1"/>
      <protection locked="0"/>
    </xf>
    <xf numFmtId="0" fontId="9" fillId="13" borderId="19" xfId="0" applyFont="1" applyFill="1" applyBorder="1" applyAlignment="1" applyProtection="1">
      <alignment horizontal="left" vertical="center" wrapText="1"/>
      <protection locked="0"/>
    </xf>
    <xf numFmtId="0" fontId="13" fillId="8" borderId="82" xfId="0" applyFont="1" applyFill="1" applyBorder="1" applyAlignment="1" applyProtection="1">
      <alignment horizontal="center" vertical="center" wrapText="1"/>
      <protection locked="0"/>
    </xf>
    <xf numFmtId="0" fontId="13" fillId="8" borderId="83" xfId="0" applyFont="1" applyFill="1" applyBorder="1" applyAlignment="1" applyProtection="1">
      <alignment horizontal="center" vertical="center" wrapText="1"/>
      <protection locked="0"/>
    </xf>
    <xf numFmtId="0" fontId="13" fillId="8" borderId="84" xfId="0" applyFont="1" applyFill="1" applyBorder="1" applyAlignment="1" applyProtection="1">
      <alignment horizontal="center" vertical="center" wrapText="1"/>
      <protection locked="0"/>
    </xf>
    <xf numFmtId="0" fontId="4" fillId="42" borderId="17" xfId="54" applyFont="1" applyFill="1" applyBorder="1" applyAlignment="1">
      <alignment horizontal="center" vertical="center" wrapText="1"/>
      <protection/>
    </xf>
    <xf numFmtId="0" fontId="4" fillId="42" borderId="20" xfId="54" applyFont="1" applyFill="1" applyBorder="1" applyAlignment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6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>
      <alignment horizontal="left" vertical="center" wrapText="1"/>
    </xf>
    <xf numFmtId="0" fontId="18" fillId="40" borderId="18" xfId="0" applyFont="1" applyFill="1" applyBorder="1" applyAlignment="1" applyProtection="1">
      <alignment horizontal="center" vertical="center" wrapText="1"/>
      <protection/>
    </xf>
    <xf numFmtId="0" fontId="18" fillId="40" borderId="10" xfId="0" applyFont="1" applyFill="1" applyBorder="1" applyAlignment="1" applyProtection="1">
      <alignment horizontal="center" vertical="center" wrapText="1"/>
      <protection/>
    </xf>
    <xf numFmtId="0" fontId="18" fillId="40" borderId="21" xfId="0" applyFont="1" applyFill="1" applyBorder="1" applyAlignment="1" applyProtection="1">
      <alignment horizontal="center" vertical="center" wrapText="1"/>
      <protection/>
    </xf>
    <xf numFmtId="0" fontId="10" fillId="40" borderId="10" xfId="0" applyFont="1" applyFill="1" applyBorder="1" applyAlignment="1" applyProtection="1">
      <alignment horizontal="center" vertical="center" wrapText="1"/>
      <protection/>
    </xf>
    <xf numFmtId="0" fontId="18" fillId="40" borderId="60" xfId="0" applyFont="1" applyFill="1" applyBorder="1" applyAlignment="1" applyProtection="1">
      <alignment horizontal="center" vertical="center" wrapText="1"/>
      <protection/>
    </xf>
    <xf numFmtId="0" fontId="18" fillId="40" borderId="32" xfId="0" applyFont="1" applyFill="1" applyBorder="1" applyAlignment="1" applyProtection="1">
      <alignment horizontal="center" vertical="center" wrapText="1"/>
      <protection/>
    </xf>
    <xf numFmtId="0" fontId="18" fillId="40" borderId="33" xfId="0" applyFont="1" applyFill="1" applyBorder="1" applyAlignment="1" applyProtection="1">
      <alignment horizontal="center" vertical="center" wrapText="1"/>
      <protection/>
    </xf>
    <xf numFmtId="0" fontId="10" fillId="40" borderId="17" xfId="0" applyFont="1" applyFill="1" applyBorder="1" applyAlignment="1" applyProtection="1">
      <alignment horizontal="center" vertical="center" wrapText="1"/>
      <protection/>
    </xf>
    <xf numFmtId="0" fontId="10" fillId="40" borderId="19" xfId="0" applyFont="1" applyFill="1" applyBorder="1" applyAlignment="1" applyProtection="1">
      <alignment horizontal="center" vertical="center" wrapText="1"/>
      <protection/>
    </xf>
    <xf numFmtId="0" fontId="10" fillId="40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40" borderId="61" xfId="0" applyFont="1" applyFill="1" applyBorder="1" applyAlignment="1" applyProtection="1">
      <alignment horizontal="left" vertical="center" wrapText="1"/>
      <protection/>
    </xf>
    <xf numFmtId="0" fontId="10" fillId="40" borderId="85" xfId="0" applyFont="1" applyFill="1" applyBorder="1" applyAlignment="1" applyProtection="1">
      <alignment horizontal="left" vertical="center" wrapText="1"/>
      <protection/>
    </xf>
    <xf numFmtId="49" fontId="10" fillId="4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33" xfId="0" applyFont="1" applyBorder="1" applyAlignment="1">
      <alignment horizontal="left" vertical="center" wrapText="1"/>
    </xf>
    <xf numFmtId="0" fontId="10" fillId="40" borderId="18" xfId="0" applyFont="1" applyFill="1" applyBorder="1" applyAlignment="1" applyProtection="1">
      <alignment horizontal="center" vertical="center" wrapText="1"/>
      <protection/>
    </xf>
    <xf numFmtId="0" fontId="10" fillId="40" borderId="21" xfId="0" applyFont="1" applyFill="1" applyBorder="1" applyAlignment="1" applyProtection="1">
      <alignment horizontal="center" vertical="center" wrapText="1"/>
      <protection/>
    </xf>
    <xf numFmtId="0" fontId="9" fillId="40" borderId="61" xfId="0" applyFont="1" applyFill="1" applyBorder="1" applyAlignment="1" applyProtection="1">
      <alignment horizontal="center" vertical="center" wrapText="1"/>
      <protection/>
    </xf>
    <xf numFmtId="0" fontId="9" fillId="40" borderId="85" xfId="0" applyFont="1" applyFill="1" applyBorder="1" applyAlignment="1" applyProtection="1">
      <alignment horizontal="center" vertical="center" wrapText="1"/>
      <protection/>
    </xf>
    <xf numFmtId="0" fontId="9" fillId="40" borderId="28" xfId="0" applyFont="1" applyFill="1" applyBorder="1" applyAlignment="1" applyProtection="1">
      <alignment horizontal="center" vertical="center" wrapText="1"/>
      <protection/>
    </xf>
    <xf numFmtId="0" fontId="9" fillId="9" borderId="61" xfId="0" applyFont="1" applyFill="1" applyBorder="1" applyAlignment="1" applyProtection="1">
      <alignment horizontal="center" vertical="center" wrapText="1"/>
      <protection/>
    </xf>
    <xf numFmtId="0" fontId="9" fillId="9" borderId="85" xfId="0" applyFont="1" applyFill="1" applyBorder="1" applyAlignment="1" applyProtection="1">
      <alignment horizontal="center" vertical="center" wrapText="1"/>
      <protection/>
    </xf>
    <xf numFmtId="0" fontId="9" fillId="10" borderId="61" xfId="0" applyFont="1" applyFill="1" applyBorder="1" applyAlignment="1" applyProtection="1">
      <alignment horizontal="center" vertical="center" wrapText="1"/>
      <protection/>
    </xf>
    <xf numFmtId="0" fontId="9" fillId="10" borderId="28" xfId="0" applyFont="1" applyFill="1" applyBorder="1" applyAlignment="1" applyProtection="1">
      <alignment horizontal="center" vertical="center" wrapText="1"/>
      <protection/>
    </xf>
    <xf numFmtId="0" fontId="9" fillId="13" borderId="61" xfId="0" applyFont="1" applyFill="1" applyBorder="1" applyAlignment="1" applyProtection="1">
      <alignment horizontal="center" vertical="center" wrapText="1"/>
      <protection/>
    </xf>
    <xf numFmtId="0" fontId="9" fillId="13" borderId="28" xfId="0" applyFont="1" applyFill="1" applyBorder="1" applyAlignment="1" applyProtection="1">
      <alignment horizontal="center" vertical="center" wrapText="1"/>
      <protection/>
    </xf>
    <xf numFmtId="0" fontId="4" fillId="10" borderId="10" xfId="0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43" xfId="0" applyNumberFormat="1" applyFont="1" applyFill="1" applyBorder="1" applyAlignment="1" applyProtection="1">
      <alignment horizontal="left" vertical="center" wrapText="1"/>
      <protection/>
    </xf>
    <xf numFmtId="49" fontId="9" fillId="0" borderId="40" xfId="0" applyNumberFormat="1" applyFont="1" applyFill="1" applyBorder="1" applyAlignment="1" applyProtection="1">
      <alignment horizontal="left" vertical="center" wrapText="1"/>
      <protection/>
    </xf>
    <xf numFmtId="0" fontId="10" fillId="40" borderId="61" xfId="0" applyFont="1" applyFill="1" applyBorder="1" applyAlignment="1" applyProtection="1">
      <alignment horizontal="center" vertical="center" wrapText="1"/>
      <protection/>
    </xf>
    <xf numFmtId="0" fontId="10" fillId="40" borderId="85" xfId="0" applyFont="1" applyFill="1" applyBorder="1" applyAlignment="1" applyProtection="1">
      <alignment horizontal="center" vertical="center" wrapText="1"/>
      <protection/>
    </xf>
    <xf numFmtId="0" fontId="10" fillId="40" borderId="28" xfId="0" applyFont="1" applyFill="1" applyBorder="1" applyAlignment="1" applyProtection="1">
      <alignment horizontal="center" vertical="center" wrapText="1"/>
      <protection/>
    </xf>
    <xf numFmtId="0" fontId="4" fillId="48" borderId="14" xfId="0" applyFont="1" applyFill="1" applyBorder="1" applyAlignment="1" applyProtection="1">
      <alignment horizontal="center" vertical="center" wrapText="1"/>
      <protection/>
    </xf>
    <xf numFmtId="0" fontId="4" fillId="48" borderId="12" xfId="0" applyFont="1" applyFill="1" applyBorder="1" applyAlignment="1" applyProtection="1">
      <alignment horizontal="center" vertical="center" wrapText="1"/>
      <protection/>
    </xf>
    <xf numFmtId="0" fontId="4" fillId="12" borderId="63" xfId="0" applyFont="1" applyFill="1" applyBorder="1" applyAlignment="1" applyProtection="1">
      <alignment horizontal="center" vertical="center" wrapText="1"/>
      <protection locked="0"/>
    </xf>
    <xf numFmtId="0" fontId="4" fillId="12" borderId="86" xfId="0" applyFont="1" applyFill="1" applyBorder="1" applyAlignment="1" applyProtection="1">
      <alignment horizontal="center" vertical="center" wrapText="1"/>
      <protection locked="0"/>
    </xf>
    <xf numFmtId="0" fontId="4" fillId="12" borderId="87" xfId="0" applyFont="1" applyFill="1" applyBorder="1" applyAlignment="1" applyProtection="1">
      <alignment horizontal="center" vertical="center" wrapText="1"/>
      <protection locked="0"/>
    </xf>
    <xf numFmtId="0" fontId="4" fillId="11" borderId="61" xfId="0" applyFont="1" applyFill="1" applyBorder="1" applyAlignment="1" applyProtection="1">
      <alignment horizontal="center" vertical="center" wrapText="1"/>
      <protection locked="0"/>
    </xf>
    <xf numFmtId="0" fontId="4" fillId="11" borderId="85" xfId="0" applyFont="1" applyFill="1" applyBorder="1" applyAlignment="1" applyProtection="1">
      <alignment horizontal="center" vertical="center" wrapText="1"/>
      <protection locked="0"/>
    </xf>
    <xf numFmtId="0" fontId="4" fillId="11" borderId="28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left" vertical="center" wrapText="1"/>
    </xf>
    <xf numFmtId="0" fontId="3" fillId="40" borderId="61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wrapText="1"/>
      <protection locked="0"/>
    </xf>
    <xf numFmtId="0" fontId="4" fillId="0" borderId="74" xfId="0" applyFont="1" applyFill="1" applyBorder="1" applyAlignment="1" applyProtection="1">
      <alignment horizontal="center" wrapText="1"/>
      <protection locked="0"/>
    </xf>
    <xf numFmtId="0" fontId="3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 wrapText="1"/>
    </xf>
    <xf numFmtId="0" fontId="3" fillId="40" borderId="60" xfId="0" applyFont="1" applyFill="1" applyBorder="1" applyAlignment="1" applyProtection="1">
      <alignment horizontal="center" vertical="center" wrapText="1"/>
      <protection/>
    </xf>
    <xf numFmtId="0" fontId="3" fillId="40" borderId="32" xfId="0" applyFont="1" applyFill="1" applyBorder="1" applyAlignment="1" applyProtection="1">
      <alignment horizontal="center" vertical="center" wrapText="1"/>
      <protection/>
    </xf>
    <xf numFmtId="49" fontId="4" fillId="4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13" borderId="61" xfId="0" applyFont="1" applyFill="1" applyBorder="1" applyAlignment="1" applyProtection="1">
      <alignment horizontal="center" vertical="center" wrapText="1"/>
      <protection locked="0"/>
    </xf>
    <xf numFmtId="0" fontId="4" fillId="13" borderId="85" xfId="0" applyFont="1" applyFill="1" applyBorder="1" applyAlignment="1" applyProtection="1">
      <alignment horizontal="center" vertical="center" wrapText="1"/>
      <protection locked="0"/>
    </xf>
    <xf numFmtId="0" fontId="4" fillId="13" borderId="28" xfId="0" applyFont="1" applyFill="1" applyBorder="1" applyAlignment="1" applyProtection="1">
      <alignment horizontal="center" vertical="center" wrapText="1"/>
      <protection locked="0"/>
    </xf>
    <xf numFmtId="0" fontId="3" fillId="40" borderId="56" xfId="0" applyFont="1" applyFill="1" applyBorder="1" applyAlignment="1" applyProtection="1">
      <alignment horizontal="center" vertical="center" wrapText="1"/>
      <protection/>
    </xf>
    <xf numFmtId="0" fontId="3" fillId="40" borderId="59" xfId="0" applyFont="1" applyFill="1" applyBorder="1" applyAlignment="1" applyProtection="1">
      <alignment horizontal="center" vertical="center" wrapText="1"/>
      <protection/>
    </xf>
    <xf numFmtId="0" fontId="3" fillId="40" borderId="12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19</xdr:row>
      <xdr:rowOff>9525</xdr:rowOff>
    </xdr:from>
    <xdr:to>
      <xdr:col>3</xdr:col>
      <xdr:colOff>571500</xdr:colOff>
      <xdr:row>20</xdr:row>
      <xdr:rowOff>123825</xdr:rowOff>
    </xdr:to>
    <xdr:sp>
      <xdr:nvSpPr>
        <xdr:cNvPr id="1" name="1 Flecha derecha"/>
        <xdr:cNvSpPr>
          <a:spLocks/>
        </xdr:cNvSpPr>
      </xdr:nvSpPr>
      <xdr:spPr>
        <a:xfrm>
          <a:off x="3438525" y="8848725"/>
          <a:ext cx="266700" cy="361950"/>
        </a:xfrm>
        <a:prstGeom prst="rightArrow">
          <a:avLst>
            <a:gd name="adj" fmla="val 0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</xdr:col>
      <xdr:colOff>1247775</xdr:colOff>
      <xdr:row>1</xdr:row>
      <xdr:rowOff>666750</xdr:rowOff>
    </xdr:to>
    <xdr:pic>
      <xdr:nvPicPr>
        <xdr:cNvPr id="1" name="Imagen 1" descr="logo carisma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2466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1933575</xdr:colOff>
      <xdr:row>1</xdr:row>
      <xdr:rowOff>466725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66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1914525</xdr:colOff>
      <xdr:row>1</xdr:row>
      <xdr:rowOff>476250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85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1952625</xdr:colOff>
      <xdr:row>1</xdr:row>
      <xdr:rowOff>323850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0.1%20Gerencia\POA\INFORME%20DE%20GESTI&#211;N%202018\Users\thumano\Downloads\PLAN%20DE%20ACCI&#211;N%202017%20final%2015%20de%20febr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os vs. objetivos"/>
      <sheetName val="Seguimiento-metas-2015"/>
      <sheetName val="FORTALEC GERENCIAL Y OR 20%"/>
      <sheetName val="COMPET. Y SOST 30%"/>
      <sheetName val="AMBIENTE FISICO 10%"/>
      <sheetName val="GESTIÓN ASISTENCIAL 40%"/>
      <sheetName val="DATOS GRAFICAS CUMPLIMIENT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6"/>
  <sheetViews>
    <sheetView zoomScale="85" zoomScaleNormal="85" zoomScalePageLayoutView="0" workbookViewId="0" topLeftCell="B4">
      <selection activeCell="C15" sqref="C15"/>
    </sheetView>
  </sheetViews>
  <sheetFormatPr defaultColWidth="9.28125" defaultRowHeight="12.75"/>
  <cols>
    <col min="1" max="1" width="6.8515625" style="1" customWidth="1"/>
    <col min="2" max="2" width="6.00390625" style="1" customWidth="1"/>
    <col min="3" max="3" width="34.140625" style="1" customWidth="1"/>
    <col min="4" max="6" width="19.421875" style="1" customWidth="1"/>
    <col min="7" max="7" width="20.00390625" style="1" customWidth="1"/>
    <col min="8" max="11" width="19.421875" style="1" customWidth="1"/>
    <col min="12" max="12" width="20.421875" style="1" customWidth="1"/>
    <col min="13" max="13" width="16.140625" style="1" customWidth="1"/>
    <col min="14" max="14" width="16.28125" style="1" customWidth="1"/>
    <col min="15" max="15" width="18.8515625" style="1" customWidth="1"/>
    <col min="16" max="16" width="18.421875" style="1" customWidth="1"/>
    <col min="17" max="17" width="18.7109375" style="1" customWidth="1"/>
    <col min="18" max="18" width="18.8515625" style="1" customWidth="1"/>
    <col min="19" max="19" width="18.00390625" style="1" customWidth="1"/>
    <col min="20" max="249" width="11.421875" style="1" customWidth="1"/>
    <col min="250" max="250" width="6.8515625" style="1" customWidth="1"/>
    <col min="251" max="251" width="6.00390625" style="1" customWidth="1"/>
    <col min="252" max="252" width="34.140625" style="1" customWidth="1"/>
    <col min="253" max="253" width="12.421875" style="1" customWidth="1"/>
    <col min="254" max="254" width="10.00390625" style="1" customWidth="1"/>
    <col min="255" max="255" width="9.7109375" style="1" customWidth="1"/>
    <col min="256" max="16384" width="9.28125" style="1" customWidth="1"/>
  </cols>
  <sheetData>
    <row r="3" ht="15.75" thickBot="1"/>
    <row r="4" spans="1:19" ht="19.5" thickBot="1">
      <c r="A4" s="237" t="s">
        <v>23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240" t="s">
        <v>24</v>
      </c>
      <c r="M4" s="241"/>
      <c r="N4" s="241"/>
      <c r="O4" s="242" t="s">
        <v>25</v>
      </c>
      <c r="P4" s="243"/>
      <c r="Q4" s="243"/>
      <c r="R4" s="243"/>
      <c r="S4" s="243"/>
    </row>
    <row r="5" spans="1:19" ht="21">
      <c r="A5" s="244" t="s">
        <v>26</v>
      </c>
      <c r="B5" s="244"/>
      <c r="C5" s="244"/>
      <c r="D5" s="246" t="s">
        <v>27</v>
      </c>
      <c r="E5" s="246"/>
      <c r="F5" s="246"/>
      <c r="G5" s="246"/>
      <c r="H5" s="246"/>
      <c r="I5" s="246"/>
      <c r="J5" s="246"/>
      <c r="K5" s="246"/>
      <c r="L5" s="247" t="s">
        <v>28</v>
      </c>
      <c r="M5" s="248" t="s">
        <v>29</v>
      </c>
      <c r="N5" s="249" t="s">
        <v>30</v>
      </c>
      <c r="O5" s="2" t="s">
        <v>31</v>
      </c>
      <c r="P5" s="2" t="s">
        <v>32</v>
      </c>
      <c r="Q5" s="2" t="s">
        <v>32</v>
      </c>
      <c r="R5" s="2" t="s">
        <v>32</v>
      </c>
      <c r="S5" s="2" t="s">
        <v>32</v>
      </c>
    </row>
    <row r="6" spans="1:19" ht="51" customHeight="1">
      <c r="A6" s="244"/>
      <c r="B6" s="244"/>
      <c r="C6" s="244"/>
      <c r="D6" s="255" t="s">
        <v>33</v>
      </c>
      <c r="E6" s="255" t="s">
        <v>34</v>
      </c>
      <c r="F6" s="255" t="s">
        <v>35</v>
      </c>
      <c r="G6" s="255" t="s">
        <v>36</v>
      </c>
      <c r="H6" s="255" t="s">
        <v>37</v>
      </c>
      <c r="I6" s="255" t="s">
        <v>38</v>
      </c>
      <c r="J6" s="255" t="s">
        <v>39</v>
      </c>
      <c r="K6" s="255" t="s">
        <v>40</v>
      </c>
      <c r="L6" s="247"/>
      <c r="M6" s="248"/>
      <c r="N6" s="250"/>
      <c r="O6" s="251" t="s">
        <v>41</v>
      </c>
      <c r="P6" s="251" t="s">
        <v>42</v>
      </c>
      <c r="Q6" s="251" t="s">
        <v>42</v>
      </c>
      <c r="R6" s="251" t="s">
        <v>43</v>
      </c>
      <c r="S6" s="251" t="s">
        <v>44</v>
      </c>
    </row>
    <row r="7" spans="1:19" ht="51" customHeight="1">
      <c r="A7" s="244"/>
      <c r="B7" s="244"/>
      <c r="C7" s="244"/>
      <c r="D7" s="256"/>
      <c r="E7" s="256"/>
      <c r="F7" s="256"/>
      <c r="G7" s="256"/>
      <c r="H7" s="256"/>
      <c r="I7" s="256"/>
      <c r="J7" s="256"/>
      <c r="K7" s="256"/>
      <c r="L7" s="247"/>
      <c r="M7" s="248"/>
      <c r="N7" s="250"/>
      <c r="O7" s="251"/>
      <c r="P7" s="251"/>
      <c r="Q7" s="251"/>
      <c r="R7" s="251"/>
      <c r="S7" s="251"/>
    </row>
    <row r="8" spans="1:19" ht="51" customHeight="1">
      <c r="A8" s="245"/>
      <c r="B8" s="245"/>
      <c r="C8" s="245"/>
      <c r="D8" s="257"/>
      <c r="E8" s="257"/>
      <c r="F8" s="257"/>
      <c r="G8" s="257"/>
      <c r="H8" s="257"/>
      <c r="I8" s="257"/>
      <c r="J8" s="257"/>
      <c r="K8" s="257"/>
      <c r="L8" s="247"/>
      <c r="M8" s="248"/>
      <c r="N8" s="250"/>
      <c r="O8" s="3" t="e">
        <f>#REF!</f>
        <v>#REF!</v>
      </c>
      <c r="P8" s="3" t="e">
        <f>#REF!</f>
        <v>#REF!</v>
      </c>
      <c r="Q8" s="3" t="e">
        <f>#REF!</f>
        <v>#REF!</v>
      </c>
      <c r="R8" s="3" t="e">
        <f>#REF!</f>
        <v>#REF!</v>
      </c>
      <c r="S8" s="3" t="e">
        <f>#REF!</f>
        <v>#REF!</v>
      </c>
    </row>
    <row r="9" spans="1:19" ht="118.5" customHeight="1">
      <c r="A9" s="4"/>
      <c r="B9" s="5"/>
      <c r="C9" s="5"/>
      <c r="D9" s="6" t="s">
        <v>45</v>
      </c>
      <c r="E9" s="6" t="s">
        <v>13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73</v>
      </c>
      <c r="L9" s="7"/>
      <c r="M9" s="8"/>
      <c r="N9" s="9"/>
      <c r="O9" s="3"/>
      <c r="P9" s="3"/>
      <c r="Q9" s="3"/>
      <c r="R9" s="3"/>
      <c r="S9" s="3"/>
    </row>
    <row r="10" spans="1:20" ht="16.5" customHeight="1">
      <c r="A10" s="252" t="s">
        <v>51</v>
      </c>
      <c r="B10" s="10">
        <v>1</v>
      </c>
      <c r="C10" s="11" t="s">
        <v>52</v>
      </c>
      <c r="D10" s="12">
        <v>1</v>
      </c>
      <c r="E10" s="12">
        <v>1</v>
      </c>
      <c r="F10" s="12">
        <v>1</v>
      </c>
      <c r="G10" s="13">
        <v>10</v>
      </c>
      <c r="H10" s="13">
        <v>10</v>
      </c>
      <c r="I10" s="14">
        <v>1</v>
      </c>
      <c r="J10" s="14">
        <v>1</v>
      </c>
      <c r="K10" s="14">
        <v>1</v>
      </c>
      <c r="L10" s="15">
        <f>SUM(D10:K10)</f>
        <v>26</v>
      </c>
      <c r="M10" s="16">
        <f>L10*100/$L20</f>
        <v>9.558823529411764</v>
      </c>
      <c r="N10" s="17">
        <f>M10*1000/100</f>
        <v>95.58823529411764</v>
      </c>
      <c r="O10" s="15" t="e">
        <f>(M10/100*O8/100)*100</f>
        <v>#REF!</v>
      </c>
      <c r="P10" s="15" t="e">
        <f>(M10/100*P8/100)*100</f>
        <v>#REF!</v>
      </c>
      <c r="Q10" s="15" t="e">
        <f>(M10/100*Q8/100)*100</f>
        <v>#REF!</v>
      </c>
      <c r="R10" s="15" t="e">
        <f>(M10/100*R8/100)*100</f>
        <v>#REF!</v>
      </c>
      <c r="S10" s="15" t="e">
        <f>(M10/100*S8/100)*100</f>
        <v>#REF!</v>
      </c>
      <c r="T10" s="18"/>
    </row>
    <row r="11" spans="1:19" ht="16.5" customHeight="1">
      <c r="A11" s="253"/>
      <c r="B11" s="10">
        <v>2</v>
      </c>
      <c r="C11" s="11" t="s">
        <v>53</v>
      </c>
      <c r="D11" s="12">
        <v>1</v>
      </c>
      <c r="E11" s="12">
        <v>1</v>
      </c>
      <c r="F11" s="12">
        <v>1</v>
      </c>
      <c r="G11" s="13">
        <v>10</v>
      </c>
      <c r="H11" s="14">
        <v>1</v>
      </c>
      <c r="I11" s="14">
        <v>1</v>
      </c>
      <c r="J11" s="14">
        <v>1</v>
      </c>
      <c r="K11" s="14">
        <v>1</v>
      </c>
      <c r="L11" s="15">
        <f aca="true" t="shared" si="0" ref="L11:L19">SUM(D11:K11)</f>
        <v>17</v>
      </c>
      <c r="M11" s="16">
        <f aca="true" t="shared" si="1" ref="M11:M19">L11*100/L$20</f>
        <v>6.25</v>
      </c>
      <c r="N11" s="17">
        <f aca="true" t="shared" si="2" ref="N11:N19">M11*1000/100</f>
        <v>62.5</v>
      </c>
      <c r="O11" s="19"/>
      <c r="P11" s="19"/>
      <c r="Q11" s="19"/>
      <c r="R11" s="19"/>
      <c r="S11" s="19"/>
    </row>
    <row r="12" spans="1:19" ht="16.5" customHeight="1">
      <c r="A12" s="253"/>
      <c r="B12" s="10">
        <v>3</v>
      </c>
      <c r="C12" s="11" t="s">
        <v>54</v>
      </c>
      <c r="D12" s="3">
        <v>10</v>
      </c>
      <c r="E12" s="12">
        <v>1</v>
      </c>
      <c r="F12" s="3">
        <v>10</v>
      </c>
      <c r="G12" s="20">
        <v>1</v>
      </c>
      <c r="H12" s="14">
        <v>1</v>
      </c>
      <c r="I12" s="13">
        <v>5</v>
      </c>
      <c r="J12" s="14">
        <v>1</v>
      </c>
      <c r="K12" s="14">
        <v>1</v>
      </c>
      <c r="L12" s="15">
        <f t="shared" si="0"/>
        <v>30</v>
      </c>
      <c r="M12" s="16">
        <f t="shared" si="1"/>
        <v>11.029411764705882</v>
      </c>
      <c r="N12" s="17">
        <f t="shared" si="2"/>
        <v>110.29411764705883</v>
      </c>
      <c r="O12" s="19"/>
      <c r="P12" s="19"/>
      <c r="Q12" s="19"/>
      <c r="R12" s="19"/>
      <c r="S12" s="19"/>
    </row>
    <row r="13" spans="1:19" ht="16.5" customHeight="1">
      <c r="A13" s="253"/>
      <c r="B13" s="10">
        <v>4</v>
      </c>
      <c r="C13" s="11" t="s">
        <v>55</v>
      </c>
      <c r="D13" s="3">
        <v>1</v>
      </c>
      <c r="E13" s="3">
        <v>10</v>
      </c>
      <c r="F13" s="12">
        <v>1</v>
      </c>
      <c r="G13" s="14">
        <v>1</v>
      </c>
      <c r="H13" s="13">
        <v>10</v>
      </c>
      <c r="I13" s="14">
        <v>1</v>
      </c>
      <c r="J13" s="14">
        <v>1</v>
      </c>
      <c r="K13" s="14">
        <v>1</v>
      </c>
      <c r="L13" s="15">
        <f t="shared" si="0"/>
        <v>26</v>
      </c>
      <c r="M13" s="16">
        <f t="shared" si="1"/>
        <v>9.558823529411764</v>
      </c>
      <c r="N13" s="17">
        <f t="shared" si="2"/>
        <v>95.58823529411764</v>
      </c>
      <c r="O13" s="19"/>
      <c r="P13" s="19"/>
      <c r="Q13" s="19"/>
      <c r="R13" s="19"/>
      <c r="S13" s="19"/>
    </row>
    <row r="14" spans="1:19" ht="16.5" customHeight="1">
      <c r="A14" s="253"/>
      <c r="B14" s="10">
        <v>5</v>
      </c>
      <c r="C14" s="11" t="s">
        <v>56</v>
      </c>
      <c r="D14" s="3">
        <v>10</v>
      </c>
      <c r="E14" s="12">
        <v>1</v>
      </c>
      <c r="F14" s="12">
        <v>1</v>
      </c>
      <c r="G14" s="13">
        <v>5</v>
      </c>
      <c r="H14" s="13">
        <v>5</v>
      </c>
      <c r="I14" s="13">
        <v>10</v>
      </c>
      <c r="J14" s="14">
        <v>1</v>
      </c>
      <c r="K14" s="14">
        <v>1</v>
      </c>
      <c r="L14" s="15">
        <f t="shared" si="0"/>
        <v>34</v>
      </c>
      <c r="M14" s="16">
        <f t="shared" si="1"/>
        <v>12.5</v>
      </c>
      <c r="N14" s="17">
        <f t="shared" si="2"/>
        <v>125</v>
      </c>
      <c r="O14" s="19"/>
      <c r="P14" s="19"/>
      <c r="Q14" s="19"/>
      <c r="R14" s="19"/>
      <c r="S14" s="19"/>
    </row>
    <row r="15" spans="1:19" ht="16.5" customHeight="1">
      <c r="A15" s="253"/>
      <c r="B15" s="10">
        <v>6</v>
      </c>
      <c r="C15" s="11" t="s">
        <v>57</v>
      </c>
      <c r="D15" s="12">
        <v>1</v>
      </c>
      <c r="E15" s="3">
        <v>10</v>
      </c>
      <c r="F15" s="12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5">
        <f t="shared" si="0"/>
        <v>17</v>
      </c>
      <c r="M15" s="16">
        <f t="shared" si="1"/>
        <v>6.25</v>
      </c>
      <c r="N15" s="17">
        <f t="shared" si="2"/>
        <v>62.5</v>
      </c>
      <c r="O15" s="19"/>
      <c r="P15" s="19"/>
      <c r="Q15" s="19"/>
      <c r="R15" s="19"/>
      <c r="S15" s="19"/>
    </row>
    <row r="16" spans="1:19" ht="47.25" customHeight="1">
      <c r="A16" s="253"/>
      <c r="B16" s="10">
        <v>7</v>
      </c>
      <c r="C16" s="11" t="s">
        <v>58</v>
      </c>
      <c r="D16" s="3">
        <v>10</v>
      </c>
      <c r="E16" s="21">
        <v>1</v>
      </c>
      <c r="F16" s="22">
        <v>5</v>
      </c>
      <c r="G16" s="23">
        <v>5</v>
      </c>
      <c r="H16" s="13">
        <v>5</v>
      </c>
      <c r="I16" s="23">
        <v>5</v>
      </c>
      <c r="J16" s="23">
        <v>10</v>
      </c>
      <c r="K16" s="13">
        <v>5</v>
      </c>
      <c r="L16" s="15">
        <f t="shared" si="0"/>
        <v>46</v>
      </c>
      <c r="M16" s="16"/>
      <c r="N16" s="17"/>
      <c r="O16" s="19"/>
      <c r="P16" s="19"/>
      <c r="Q16" s="19"/>
      <c r="R16" s="19"/>
      <c r="S16" s="19"/>
    </row>
    <row r="17" spans="1:19" ht="75.75" customHeight="1">
      <c r="A17" s="253"/>
      <c r="B17" s="10">
        <v>8</v>
      </c>
      <c r="C17" s="11" t="s">
        <v>59</v>
      </c>
      <c r="D17" s="3">
        <v>10</v>
      </c>
      <c r="E17" s="22">
        <v>5</v>
      </c>
      <c r="F17" s="21">
        <v>1</v>
      </c>
      <c r="G17" s="24">
        <v>1</v>
      </c>
      <c r="H17" s="13">
        <v>5</v>
      </c>
      <c r="I17" s="24">
        <v>1</v>
      </c>
      <c r="J17" s="23">
        <v>10</v>
      </c>
      <c r="K17" s="13">
        <v>10</v>
      </c>
      <c r="L17" s="15">
        <f t="shared" si="0"/>
        <v>43</v>
      </c>
      <c r="M17" s="16"/>
      <c r="N17" s="17"/>
      <c r="O17" s="19"/>
      <c r="P17" s="19"/>
      <c r="Q17" s="19"/>
      <c r="R17" s="19"/>
      <c r="S17" s="19"/>
    </row>
    <row r="18" spans="1:19" ht="46.5" customHeight="1">
      <c r="A18" s="253"/>
      <c r="B18" s="10">
        <v>9</v>
      </c>
      <c r="C18" s="11" t="s">
        <v>60</v>
      </c>
      <c r="D18" s="3">
        <v>5</v>
      </c>
      <c r="E18" s="21">
        <v>1</v>
      </c>
      <c r="F18" s="21">
        <v>1</v>
      </c>
      <c r="G18" s="24">
        <v>1</v>
      </c>
      <c r="H18" s="14">
        <v>1</v>
      </c>
      <c r="I18" s="24">
        <v>1</v>
      </c>
      <c r="J18" s="24">
        <v>1</v>
      </c>
      <c r="K18" s="14">
        <v>1</v>
      </c>
      <c r="L18" s="15">
        <f t="shared" si="0"/>
        <v>12</v>
      </c>
      <c r="M18" s="16"/>
      <c r="N18" s="17"/>
      <c r="O18" s="19"/>
      <c r="P18" s="19"/>
      <c r="Q18" s="19"/>
      <c r="R18" s="19"/>
      <c r="S18" s="19"/>
    </row>
    <row r="19" spans="1:19" ht="72" customHeight="1" thickBot="1">
      <c r="A19" s="254"/>
      <c r="B19" s="10">
        <v>10</v>
      </c>
      <c r="C19" s="11" t="s">
        <v>61</v>
      </c>
      <c r="D19" s="12">
        <v>1</v>
      </c>
      <c r="E19" s="12">
        <v>1</v>
      </c>
      <c r="F19" s="12">
        <v>1</v>
      </c>
      <c r="G19" s="13">
        <v>5</v>
      </c>
      <c r="H19" s="14">
        <v>1</v>
      </c>
      <c r="I19" s="13">
        <v>10</v>
      </c>
      <c r="J19" s="14">
        <v>1</v>
      </c>
      <c r="K19" s="14">
        <v>1</v>
      </c>
      <c r="L19" s="15">
        <f t="shared" si="0"/>
        <v>21</v>
      </c>
      <c r="M19" s="16">
        <f t="shared" si="1"/>
        <v>7.720588235294118</v>
      </c>
      <c r="N19" s="17">
        <f t="shared" si="2"/>
        <v>77.20588235294117</v>
      </c>
      <c r="O19" s="19"/>
      <c r="P19" s="19"/>
      <c r="Q19" s="19"/>
      <c r="R19" s="19"/>
      <c r="S19" s="19"/>
    </row>
    <row r="20" spans="1:19" ht="19.5" thickBot="1">
      <c r="A20" s="261" t="s">
        <v>62</v>
      </c>
      <c r="B20" s="261"/>
      <c r="C20" s="261"/>
      <c r="D20" s="262"/>
      <c r="E20" s="25"/>
      <c r="F20" s="25"/>
      <c r="G20" s="263"/>
      <c r="H20" s="264"/>
      <c r="I20" s="263"/>
      <c r="J20" s="265"/>
      <c r="K20" s="264"/>
      <c r="L20" s="26">
        <f>SUM(L10:L19)</f>
        <v>272</v>
      </c>
      <c r="M20" s="27">
        <f>SUM(M10:M19)</f>
        <v>62.86764705882352</v>
      </c>
      <c r="N20" s="28">
        <f>SUM(N10:N19)</f>
        <v>628.6764705882354</v>
      </c>
      <c r="O20" s="29" t="e">
        <f>SUM(#REF!)</f>
        <v>#REF!</v>
      </c>
      <c r="P20" s="19"/>
      <c r="Q20" s="19"/>
      <c r="R20" s="19"/>
      <c r="S20" s="19"/>
    </row>
    <row r="21" ht="15.75" thickBot="1"/>
    <row r="22" spans="3:12" ht="19.5" thickBot="1">
      <c r="C22" s="266" t="s">
        <v>63</v>
      </c>
      <c r="D22" s="267"/>
      <c r="E22" s="267"/>
      <c r="F22" s="267"/>
      <c r="G22" s="267"/>
      <c r="H22" s="267"/>
      <c r="I22" s="267"/>
      <c r="J22" s="267"/>
      <c r="K22" s="267"/>
      <c r="L22" s="268"/>
    </row>
    <row r="23" spans="3:10" ht="15.75">
      <c r="C23" s="30" t="s">
        <v>64</v>
      </c>
      <c r="D23" s="31" t="s">
        <v>65</v>
      </c>
      <c r="E23" s="269" t="s">
        <v>66</v>
      </c>
      <c r="F23" s="270"/>
      <c r="G23" s="270"/>
      <c r="H23" s="270"/>
      <c r="I23" s="270"/>
      <c r="J23" s="271"/>
    </row>
    <row r="24" spans="3:10" ht="15.75" customHeight="1">
      <c r="C24" s="32" t="s">
        <v>67</v>
      </c>
      <c r="D24" s="33">
        <v>10</v>
      </c>
      <c r="E24" s="258" t="s">
        <v>68</v>
      </c>
      <c r="F24" s="259"/>
      <c r="G24" s="259"/>
      <c r="H24" s="259"/>
      <c r="I24" s="259"/>
      <c r="J24" s="260"/>
    </row>
    <row r="25" spans="3:10" ht="15.75" customHeight="1">
      <c r="C25" s="32" t="s">
        <v>69</v>
      </c>
      <c r="D25" s="33">
        <v>5</v>
      </c>
      <c r="E25" s="258" t="s">
        <v>70</v>
      </c>
      <c r="F25" s="259"/>
      <c r="G25" s="259"/>
      <c r="H25" s="259"/>
      <c r="I25" s="259"/>
      <c r="J25" s="260"/>
    </row>
    <row r="26" spans="3:10" ht="16.5" customHeight="1" thickBot="1">
      <c r="C26" s="34" t="s">
        <v>71</v>
      </c>
      <c r="D26" s="35">
        <v>1</v>
      </c>
      <c r="E26" s="258" t="s">
        <v>72</v>
      </c>
      <c r="F26" s="259"/>
      <c r="G26" s="259"/>
      <c r="H26" s="259"/>
      <c r="I26" s="259"/>
      <c r="J26" s="260"/>
    </row>
  </sheetData>
  <sheetProtection/>
  <mergeCells count="30">
    <mergeCell ref="J6:J8"/>
    <mergeCell ref="K6:K8"/>
    <mergeCell ref="E25:J25"/>
    <mergeCell ref="E26:J26"/>
    <mergeCell ref="A20:D20"/>
    <mergeCell ref="G20:H20"/>
    <mergeCell ref="I20:K20"/>
    <mergeCell ref="C22:L22"/>
    <mergeCell ref="E23:J23"/>
    <mergeCell ref="E24:J24"/>
    <mergeCell ref="Q6:Q7"/>
    <mergeCell ref="R6:R7"/>
    <mergeCell ref="S6:S7"/>
    <mergeCell ref="A10:A19"/>
    <mergeCell ref="F6:F8"/>
    <mergeCell ref="G6:G8"/>
    <mergeCell ref="H6:H8"/>
    <mergeCell ref="I6:I8"/>
    <mergeCell ref="D6:D8"/>
    <mergeCell ref="E6:E8"/>
    <mergeCell ref="A4:K4"/>
    <mergeCell ref="L4:N4"/>
    <mergeCell ref="O4:S4"/>
    <mergeCell ref="A5:C8"/>
    <mergeCell ref="D5:K5"/>
    <mergeCell ref="L5:L8"/>
    <mergeCell ref="M5:M8"/>
    <mergeCell ref="N5:N8"/>
    <mergeCell ref="O6:O7"/>
    <mergeCell ref="P6:P7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55" zoomScaleNormal="55" zoomScalePageLayoutView="0" workbookViewId="0" topLeftCell="B1">
      <selection activeCell="E30" sqref="E30"/>
    </sheetView>
  </sheetViews>
  <sheetFormatPr defaultColWidth="9.140625" defaultRowHeight="12.75"/>
  <cols>
    <col min="1" max="1" width="21.7109375" style="43" customWidth="1"/>
    <col min="2" max="2" width="24.8515625" style="43" customWidth="1"/>
    <col min="3" max="3" width="46.140625" style="43" customWidth="1"/>
    <col min="4" max="4" width="52.140625" style="43" customWidth="1"/>
    <col min="5" max="5" width="45.140625" style="43" customWidth="1"/>
    <col min="6" max="6" width="14.7109375" style="43" customWidth="1"/>
    <col min="7" max="7" width="8.00390625" style="43" bestFit="1" customWidth="1"/>
    <col min="8" max="9" width="10.140625" style="43" customWidth="1"/>
    <col min="10" max="10" width="10.7109375" style="43" customWidth="1"/>
    <col min="11" max="11" width="11.421875" style="43" customWidth="1"/>
    <col min="12" max="12" width="10.7109375" style="43" customWidth="1"/>
    <col min="13" max="13" width="11.421875" style="43" customWidth="1"/>
    <col min="14" max="14" width="10.28125" style="43" customWidth="1"/>
    <col min="15" max="15" width="12.421875" style="43" customWidth="1"/>
    <col min="16" max="16384" width="9.140625" style="43" customWidth="1"/>
  </cols>
  <sheetData>
    <row r="1" spans="1:15" ht="62.25" customHeight="1">
      <c r="A1" s="314"/>
      <c r="B1" s="314"/>
      <c r="C1" s="315" t="s">
        <v>151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62.25" customHeight="1">
      <c r="A2" s="314"/>
      <c r="B2" s="314"/>
      <c r="C2" s="317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ht="16.5" thickBot="1"/>
    <row r="4" spans="1:15" s="44" customFormat="1" ht="38.25" customHeight="1" thickBot="1">
      <c r="A4" s="322" t="s">
        <v>110</v>
      </c>
      <c r="B4" s="322" t="s">
        <v>111</v>
      </c>
      <c r="C4" s="287" t="s">
        <v>112</v>
      </c>
      <c r="D4" s="287" t="s">
        <v>4</v>
      </c>
      <c r="E4" s="287" t="s">
        <v>113</v>
      </c>
      <c r="F4" s="319" t="s">
        <v>4</v>
      </c>
      <c r="G4" s="320"/>
      <c r="H4" s="320"/>
      <c r="I4" s="321"/>
      <c r="J4" s="289" t="s">
        <v>153</v>
      </c>
      <c r="K4" s="290"/>
      <c r="L4" s="290"/>
      <c r="M4" s="290"/>
      <c r="N4" s="291"/>
      <c r="O4" s="292"/>
    </row>
    <row r="5" spans="1:15" s="44" customFormat="1" ht="38.25" customHeight="1" thickBot="1">
      <c r="A5" s="323"/>
      <c r="B5" s="323"/>
      <c r="C5" s="288"/>
      <c r="D5" s="288"/>
      <c r="E5" s="288"/>
      <c r="F5" s="50" t="s">
        <v>152</v>
      </c>
      <c r="G5" s="51">
        <v>2013</v>
      </c>
      <c r="H5" s="63">
        <v>2014</v>
      </c>
      <c r="I5" s="68">
        <v>2015</v>
      </c>
      <c r="J5" s="77">
        <v>2013</v>
      </c>
      <c r="K5" s="78" t="s">
        <v>154</v>
      </c>
      <c r="L5" s="82">
        <v>2014</v>
      </c>
      <c r="M5" s="90" t="s">
        <v>154</v>
      </c>
      <c r="N5" s="98">
        <v>2015</v>
      </c>
      <c r="O5" s="97" t="s">
        <v>154</v>
      </c>
    </row>
    <row r="6" spans="1:15" ht="96" customHeight="1">
      <c r="A6" s="49" t="s">
        <v>1</v>
      </c>
      <c r="B6" s="48" t="s">
        <v>14</v>
      </c>
      <c r="C6" s="104" t="s">
        <v>5</v>
      </c>
      <c r="D6" s="45" t="s">
        <v>82</v>
      </c>
      <c r="E6" s="45" t="s">
        <v>114</v>
      </c>
      <c r="F6" s="73">
        <f>SUM(J6:M6)</f>
        <v>2</v>
      </c>
      <c r="G6" s="52">
        <v>1</v>
      </c>
      <c r="H6" s="64">
        <v>1</v>
      </c>
      <c r="I6" s="69">
        <v>1</v>
      </c>
      <c r="J6" s="56">
        <v>1</v>
      </c>
      <c r="K6" s="79" t="str">
        <f>IF(J6=1,"Cumple","No Cumple")</f>
        <v>Cumple</v>
      </c>
      <c r="L6" s="83">
        <v>1</v>
      </c>
      <c r="M6" s="93" t="str">
        <f>IF(L6=1,"Cumple","No Cumple")</f>
        <v>Cumple</v>
      </c>
      <c r="N6" s="99"/>
      <c r="O6" s="92" t="str">
        <f>IF(N6=1,"Cumple","No Cumple")</f>
        <v>No Cumple</v>
      </c>
    </row>
    <row r="7" spans="1:15" ht="36" customHeight="1">
      <c r="A7" s="307" t="s">
        <v>2</v>
      </c>
      <c r="B7" s="309" t="s">
        <v>13</v>
      </c>
      <c r="C7" s="310" t="s">
        <v>6</v>
      </c>
      <c r="D7" s="46" t="s">
        <v>83</v>
      </c>
      <c r="E7" s="46" t="s">
        <v>115</v>
      </c>
      <c r="F7" s="74">
        <v>0.75</v>
      </c>
      <c r="G7" s="53">
        <v>0.75</v>
      </c>
      <c r="H7" s="65">
        <v>0.75</v>
      </c>
      <c r="I7" s="70">
        <v>0.75</v>
      </c>
      <c r="J7" s="53">
        <v>0.75</v>
      </c>
      <c r="K7" s="80" t="str">
        <f aca="true" t="shared" si="0" ref="K7:K16">IF(J7&gt;=G7,"Cumple","No cumple")</f>
        <v>Cumple</v>
      </c>
      <c r="L7" s="84">
        <v>0.79</v>
      </c>
      <c r="M7" s="94" t="str">
        <f aca="true" t="shared" si="1" ref="M7:M16">IF(L7&gt;=H7,"Cumple","No cumple")</f>
        <v>Cumple</v>
      </c>
      <c r="N7" s="100"/>
      <c r="O7" s="91" t="str">
        <f aca="true" t="shared" si="2" ref="O7:O16">IF(N7&gt;=I7,"Cumple","No cumple")</f>
        <v>No cumple</v>
      </c>
    </row>
    <row r="8" spans="1:15" ht="49.5" customHeight="1">
      <c r="A8" s="307"/>
      <c r="B8" s="309"/>
      <c r="C8" s="310"/>
      <c r="D8" s="46" t="s">
        <v>84</v>
      </c>
      <c r="E8" s="46" t="s">
        <v>116</v>
      </c>
      <c r="F8" s="74">
        <v>0.9</v>
      </c>
      <c r="G8" s="53">
        <v>0.9</v>
      </c>
      <c r="H8" s="65">
        <v>0.9</v>
      </c>
      <c r="I8" s="70">
        <v>0.9</v>
      </c>
      <c r="J8" s="53">
        <v>1</v>
      </c>
      <c r="K8" s="80" t="str">
        <f t="shared" si="0"/>
        <v>Cumple</v>
      </c>
      <c r="L8" s="84">
        <v>1</v>
      </c>
      <c r="M8" s="94" t="str">
        <f t="shared" si="1"/>
        <v>Cumple</v>
      </c>
      <c r="N8" s="100"/>
      <c r="O8" s="91" t="str">
        <f t="shared" si="2"/>
        <v>No cumple</v>
      </c>
    </row>
    <row r="9" spans="1:15" ht="53.25" customHeight="1">
      <c r="A9" s="307"/>
      <c r="B9" s="309"/>
      <c r="C9" s="310"/>
      <c r="D9" s="46" t="s">
        <v>85</v>
      </c>
      <c r="E9" s="46" t="s">
        <v>117</v>
      </c>
      <c r="F9" s="74">
        <v>1</v>
      </c>
      <c r="G9" s="53">
        <v>1</v>
      </c>
      <c r="H9" s="65">
        <v>1</v>
      </c>
      <c r="I9" s="70">
        <v>1</v>
      </c>
      <c r="J9" s="53">
        <v>1</v>
      </c>
      <c r="K9" s="80" t="str">
        <f t="shared" si="0"/>
        <v>Cumple</v>
      </c>
      <c r="L9" s="84">
        <v>1</v>
      </c>
      <c r="M9" s="94" t="str">
        <f t="shared" si="1"/>
        <v>Cumple</v>
      </c>
      <c r="N9" s="100"/>
      <c r="O9" s="91" t="str">
        <f t="shared" si="2"/>
        <v>No cumple</v>
      </c>
    </row>
    <row r="10" spans="1:15" ht="45" customHeight="1">
      <c r="A10" s="307" t="s">
        <v>3</v>
      </c>
      <c r="B10" s="309" t="s">
        <v>118</v>
      </c>
      <c r="C10" s="310" t="s">
        <v>12</v>
      </c>
      <c r="D10" s="46" t="s">
        <v>86</v>
      </c>
      <c r="E10" s="46" t="s">
        <v>119</v>
      </c>
      <c r="F10" s="74">
        <v>1</v>
      </c>
      <c r="G10" s="53">
        <v>1</v>
      </c>
      <c r="H10" s="65">
        <v>1</v>
      </c>
      <c r="I10" s="70">
        <v>1</v>
      </c>
      <c r="J10" s="53">
        <v>1</v>
      </c>
      <c r="K10" s="79" t="str">
        <f t="shared" si="0"/>
        <v>Cumple</v>
      </c>
      <c r="L10" s="84">
        <v>1</v>
      </c>
      <c r="M10" s="93" t="str">
        <f t="shared" si="1"/>
        <v>Cumple</v>
      </c>
      <c r="N10" s="100"/>
      <c r="O10" s="92" t="str">
        <f t="shared" si="2"/>
        <v>No cumple</v>
      </c>
    </row>
    <row r="11" spans="1:15" ht="45" customHeight="1">
      <c r="A11" s="307"/>
      <c r="B11" s="309"/>
      <c r="C11" s="310"/>
      <c r="D11" s="46" t="s">
        <v>87</v>
      </c>
      <c r="E11" s="46" t="s">
        <v>120</v>
      </c>
      <c r="F11" s="75">
        <v>0.98</v>
      </c>
      <c r="G11" s="54">
        <v>0.98</v>
      </c>
      <c r="H11" s="66">
        <v>0.98</v>
      </c>
      <c r="I11" s="71">
        <v>0.98</v>
      </c>
      <c r="J11" s="57">
        <v>0.9</v>
      </c>
      <c r="K11" s="80" t="str">
        <f t="shared" si="0"/>
        <v>No cumple</v>
      </c>
      <c r="L11" s="85">
        <v>0.43</v>
      </c>
      <c r="M11" s="95" t="str">
        <f t="shared" si="1"/>
        <v>No cumple</v>
      </c>
      <c r="N11" s="100"/>
      <c r="O11" s="91" t="str">
        <f t="shared" si="2"/>
        <v>No cumple</v>
      </c>
    </row>
    <row r="12" spans="1:15" ht="45" customHeight="1">
      <c r="A12" s="307"/>
      <c r="B12" s="309"/>
      <c r="C12" s="310"/>
      <c r="D12" s="46" t="s">
        <v>88</v>
      </c>
      <c r="E12" s="46" t="s">
        <v>121</v>
      </c>
      <c r="F12" s="74">
        <v>0.9</v>
      </c>
      <c r="G12" s="53">
        <v>0.9</v>
      </c>
      <c r="H12" s="65">
        <v>0.9</v>
      </c>
      <c r="I12" s="70">
        <v>0.9</v>
      </c>
      <c r="J12" s="58">
        <v>0.92</v>
      </c>
      <c r="K12" s="80" t="str">
        <f t="shared" si="0"/>
        <v>Cumple</v>
      </c>
      <c r="L12" s="85" t="s">
        <v>122</v>
      </c>
      <c r="M12" s="94" t="str">
        <f t="shared" si="1"/>
        <v>Cumple</v>
      </c>
      <c r="N12" s="100"/>
      <c r="O12" s="91" t="str">
        <f t="shared" si="2"/>
        <v>No cumple</v>
      </c>
    </row>
    <row r="13" spans="1:15" ht="43.5" customHeight="1">
      <c r="A13" s="307" t="s">
        <v>7</v>
      </c>
      <c r="B13" s="309" t="s">
        <v>11</v>
      </c>
      <c r="C13" s="311" t="s">
        <v>8</v>
      </c>
      <c r="D13" s="46" t="s">
        <v>89</v>
      </c>
      <c r="E13" s="46" t="s">
        <v>123</v>
      </c>
      <c r="F13" s="74">
        <v>0.55</v>
      </c>
      <c r="G13" s="53" t="s">
        <v>124</v>
      </c>
      <c r="H13" s="65">
        <v>0.55</v>
      </c>
      <c r="I13" s="70">
        <v>0.55</v>
      </c>
      <c r="J13" s="57" t="s">
        <v>124</v>
      </c>
      <c r="K13" s="80" t="str">
        <f t="shared" si="0"/>
        <v>Cumple</v>
      </c>
      <c r="L13" s="86">
        <v>0.61</v>
      </c>
      <c r="M13" s="94" t="str">
        <f t="shared" si="1"/>
        <v>Cumple</v>
      </c>
      <c r="N13" s="100"/>
      <c r="O13" s="91" t="str">
        <f t="shared" si="2"/>
        <v>No cumple</v>
      </c>
    </row>
    <row r="14" spans="1:15" ht="43.5" customHeight="1">
      <c r="A14" s="307"/>
      <c r="B14" s="309"/>
      <c r="C14" s="311"/>
      <c r="D14" s="46" t="s">
        <v>90</v>
      </c>
      <c r="E14" s="46" t="s">
        <v>125</v>
      </c>
      <c r="F14" s="74">
        <v>0.9</v>
      </c>
      <c r="G14" s="53" t="s">
        <v>124</v>
      </c>
      <c r="H14" s="65">
        <v>0.9</v>
      </c>
      <c r="I14" s="70">
        <v>0.9</v>
      </c>
      <c r="J14" s="57" t="s">
        <v>124</v>
      </c>
      <c r="K14" s="80" t="str">
        <f t="shared" si="0"/>
        <v>Cumple</v>
      </c>
      <c r="L14" s="86">
        <v>0.5</v>
      </c>
      <c r="M14" s="95" t="str">
        <f t="shared" si="1"/>
        <v>No cumple</v>
      </c>
      <c r="N14" s="100"/>
      <c r="O14" s="91" t="str">
        <f t="shared" si="2"/>
        <v>No cumple</v>
      </c>
    </row>
    <row r="15" spans="1:15" ht="43.5" customHeight="1">
      <c r="A15" s="307"/>
      <c r="B15" s="309"/>
      <c r="C15" s="311"/>
      <c r="D15" s="46" t="s">
        <v>91</v>
      </c>
      <c r="E15" s="46" t="s">
        <v>126</v>
      </c>
      <c r="F15" s="74">
        <v>0.8</v>
      </c>
      <c r="G15" s="53">
        <v>0.8</v>
      </c>
      <c r="H15" s="65">
        <v>0.8</v>
      </c>
      <c r="I15" s="70">
        <v>0.8</v>
      </c>
      <c r="J15" s="58">
        <v>0.95</v>
      </c>
      <c r="K15" s="80" t="str">
        <f t="shared" si="0"/>
        <v>Cumple</v>
      </c>
      <c r="L15" s="87">
        <v>0.97</v>
      </c>
      <c r="M15" s="94" t="str">
        <f t="shared" si="1"/>
        <v>Cumple</v>
      </c>
      <c r="N15" s="100"/>
      <c r="O15" s="91" t="str">
        <f t="shared" si="2"/>
        <v>No cumple</v>
      </c>
    </row>
    <row r="16" spans="1:15" ht="43.5" customHeight="1">
      <c r="A16" s="307"/>
      <c r="B16" s="309"/>
      <c r="C16" s="311"/>
      <c r="D16" s="46" t="s">
        <v>92</v>
      </c>
      <c r="E16" s="46" t="s">
        <v>127</v>
      </c>
      <c r="F16" s="74">
        <v>0.9</v>
      </c>
      <c r="G16" s="53">
        <v>0.9</v>
      </c>
      <c r="H16" s="65">
        <v>0.9</v>
      </c>
      <c r="I16" s="70">
        <v>0.9</v>
      </c>
      <c r="J16" s="58">
        <v>1</v>
      </c>
      <c r="K16" s="80" t="str">
        <f t="shared" si="0"/>
        <v>Cumple</v>
      </c>
      <c r="L16" s="87">
        <v>1</v>
      </c>
      <c r="M16" s="94" t="str">
        <f t="shared" si="1"/>
        <v>Cumple</v>
      </c>
      <c r="N16" s="100"/>
      <c r="O16" s="91" t="str">
        <f t="shared" si="2"/>
        <v>No cumple</v>
      </c>
    </row>
    <row r="17" spans="1:15" ht="103.5" customHeight="1">
      <c r="A17" s="307"/>
      <c r="B17" s="309"/>
      <c r="C17" s="310" t="s">
        <v>157</v>
      </c>
      <c r="D17" s="46" t="s">
        <v>93</v>
      </c>
      <c r="E17" s="46" t="s">
        <v>128</v>
      </c>
      <c r="F17" s="75">
        <v>10</v>
      </c>
      <c r="G17" s="54">
        <v>10</v>
      </c>
      <c r="H17" s="66">
        <v>10</v>
      </c>
      <c r="I17" s="71">
        <v>10</v>
      </c>
      <c r="J17" s="57">
        <v>18</v>
      </c>
      <c r="K17" s="80" t="str">
        <f>IF(J17&lt;=G17,"Cumple","No cumple")</f>
        <v>No cumple</v>
      </c>
      <c r="L17" s="85">
        <v>9.5</v>
      </c>
      <c r="M17" s="94" t="str">
        <f>IF(L17&lt;=H17,"Cumple","No cumple")</f>
        <v>Cumple</v>
      </c>
      <c r="N17" s="100"/>
      <c r="O17" s="91" t="str">
        <f>IF(N17&lt;=I17,"Cumple","No cumple")</f>
        <v>Cumple</v>
      </c>
    </row>
    <row r="18" spans="1:15" ht="103.5" customHeight="1">
      <c r="A18" s="307"/>
      <c r="B18" s="309"/>
      <c r="C18" s="310"/>
      <c r="D18" s="46" t="s">
        <v>94</v>
      </c>
      <c r="E18" s="46" t="s">
        <v>129</v>
      </c>
      <c r="F18" s="74">
        <v>0.9</v>
      </c>
      <c r="G18" s="53">
        <v>0.9</v>
      </c>
      <c r="H18" s="65">
        <v>0.9</v>
      </c>
      <c r="I18" s="70">
        <v>0.9</v>
      </c>
      <c r="J18" s="58">
        <v>1</v>
      </c>
      <c r="K18" s="80" t="str">
        <f aca="true" t="shared" si="3" ref="K18:K26">IF(J18&gt;=G18,"Cumple","No cumple")</f>
        <v>Cumple</v>
      </c>
      <c r="L18" s="87">
        <v>0.95</v>
      </c>
      <c r="M18" s="94" t="str">
        <f aca="true" t="shared" si="4" ref="M18:M26">IF(L18&gt;=H18,"Cumple","No cumple")</f>
        <v>Cumple</v>
      </c>
      <c r="N18" s="100"/>
      <c r="O18" s="91" t="str">
        <f aca="true" t="shared" si="5" ref="O18:O26">IF(N18&gt;=I18,"Cumple","No cumple")</f>
        <v>No cumple</v>
      </c>
    </row>
    <row r="19" spans="1:15" ht="51" customHeight="1">
      <c r="A19" s="307" t="s">
        <v>15</v>
      </c>
      <c r="B19" s="309" t="s">
        <v>10</v>
      </c>
      <c r="C19" s="310" t="s">
        <v>158</v>
      </c>
      <c r="D19" s="46" t="s">
        <v>95</v>
      </c>
      <c r="E19" s="46" t="s">
        <v>130</v>
      </c>
      <c r="F19" s="74">
        <v>0.85</v>
      </c>
      <c r="G19" s="53">
        <v>0.85</v>
      </c>
      <c r="H19" s="65">
        <v>0.85</v>
      </c>
      <c r="I19" s="70">
        <v>0.85</v>
      </c>
      <c r="J19" s="58">
        <v>0.71</v>
      </c>
      <c r="K19" s="80" t="str">
        <f t="shared" si="3"/>
        <v>No cumple</v>
      </c>
      <c r="L19" s="87">
        <v>0.71</v>
      </c>
      <c r="M19" s="95" t="str">
        <f t="shared" si="4"/>
        <v>No cumple</v>
      </c>
      <c r="N19" s="100"/>
      <c r="O19" s="91" t="str">
        <f t="shared" si="5"/>
        <v>No cumple</v>
      </c>
    </row>
    <row r="20" spans="1:15" ht="51" customHeight="1">
      <c r="A20" s="307"/>
      <c r="B20" s="309"/>
      <c r="C20" s="310"/>
      <c r="D20" s="46" t="s">
        <v>96</v>
      </c>
      <c r="E20" s="46" t="s">
        <v>131</v>
      </c>
      <c r="F20" s="74">
        <v>0.8</v>
      </c>
      <c r="G20" s="53">
        <v>0.8</v>
      </c>
      <c r="H20" s="65">
        <v>0.8</v>
      </c>
      <c r="I20" s="70">
        <v>0.8</v>
      </c>
      <c r="J20" s="58">
        <v>0.88</v>
      </c>
      <c r="K20" s="80" t="str">
        <f t="shared" si="3"/>
        <v>Cumple</v>
      </c>
      <c r="L20" s="86">
        <v>0.93</v>
      </c>
      <c r="M20" s="94" t="str">
        <f t="shared" si="4"/>
        <v>Cumple</v>
      </c>
      <c r="N20" s="100"/>
      <c r="O20" s="91" t="str">
        <f t="shared" si="5"/>
        <v>No cumple</v>
      </c>
    </row>
    <row r="21" spans="1:15" ht="51" customHeight="1">
      <c r="A21" s="307"/>
      <c r="B21" s="309"/>
      <c r="C21" s="310"/>
      <c r="D21" s="46" t="s">
        <v>97</v>
      </c>
      <c r="E21" s="46" t="s">
        <v>132</v>
      </c>
      <c r="F21" s="74">
        <v>0.95</v>
      </c>
      <c r="G21" s="53">
        <v>0.95</v>
      </c>
      <c r="H21" s="65">
        <v>0.95</v>
      </c>
      <c r="I21" s="70">
        <v>0.95</v>
      </c>
      <c r="J21" s="59">
        <v>0.969</v>
      </c>
      <c r="K21" s="80" t="str">
        <f t="shared" si="3"/>
        <v>Cumple</v>
      </c>
      <c r="L21" s="87">
        <v>0.96</v>
      </c>
      <c r="M21" s="94" t="str">
        <f t="shared" si="4"/>
        <v>Cumple</v>
      </c>
      <c r="N21" s="100"/>
      <c r="O21" s="91" t="str">
        <f t="shared" si="5"/>
        <v>No cumple</v>
      </c>
    </row>
    <row r="22" spans="1:15" ht="51" customHeight="1">
      <c r="A22" s="307"/>
      <c r="B22" s="309"/>
      <c r="C22" s="310"/>
      <c r="D22" s="46" t="s">
        <v>98</v>
      </c>
      <c r="E22" s="46" t="s">
        <v>133</v>
      </c>
      <c r="F22" s="74">
        <v>0.9</v>
      </c>
      <c r="G22" s="53">
        <v>0.9</v>
      </c>
      <c r="H22" s="65">
        <v>0.9</v>
      </c>
      <c r="I22" s="70">
        <v>0.9</v>
      </c>
      <c r="J22" s="58">
        <v>1</v>
      </c>
      <c r="K22" s="80" t="str">
        <f t="shared" si="3"/>
        <v>Cumple</v>
      </c>
      <c r="L22" s="87">
        <v>0.96</v>
      </c>
      <c r="M22" s="94" t="str">
        <f t="shared" si="4"/>
        <v>Cumple</v>
      </c>
      <c r="N22" s="100"/>
      <c r="O22" s="91" t="str">
        <f t="shared" si="5"/>
        <v>No cumple</v>
      </c>
    </row>
    <row r="23" spans="1:15" ht="51" customHeight="1">
      <c r="A23" s="307"/>
      <c r="B23" s="309"/>
      <c r="C23" s="310"/>
      <c r="D23" s="46" t="s">
        <v>99</v>
      </c>
      <c r="E23" s="46" t="s">
        <v>134</v>
      </c>
      <c r="F23" s="74">
        <v>0.9</v>
      </c>
      <c r="G23" s="53">
        <v>0.9</v>
      </c>
      <c r="H23" s="65">
        <v>0.9</v>
      </c>
      <c r="I23" s="70">
        <v>0.9</v>
      </c>
      <c r="J23" s="58">
        <v>1</v>
      </c>
      <c r="K23" s="80" t="str">
        <f t="shared" si="3"/>
        <v>Cumple</v>
      </c>
      <c r="L23" s="87">
        <v>1</v>
      </c>
      <c r="M23" s="94" t="str">
        <f t="shared" si="4"/>
        <v>Cumple</v>
      </c>
      <c r="N23" s="100"/>
      <c r="O23" s="91" t="str">
        <f t="shared" si="5"/>
        <v>No cumple</v>
      </c>
    </row>
    <row r="24" spans="1:15" ht="51" customHeight="1">
      <c r="A24" s="307"/>
      <c r="B24" s="309"/>
      <c r="C24" s="310"/>
      <c r="D24" s="46" t="s">
        <v>100</v>
      </c>
      <c r="E24" s="46" t="s">
        <v>135</v>
      </c>
      <c r="F24" s="74">
        <v>0.9</v>
      </c>
      <c r="G24" s="53">
        <v>0.9</v>
      </c>
      <c r="H24" s="65">
        <v>0.9</v>
      </c>
      <c r="I24" s="70">
        <v>0.9</v>
      </c>
      <c r="J24" s="58">
        <v>1</v>
      </c>
      <c r="K24" s="80" t="str">
        <f t="shared" si="3"/>
        <v>Cumple</v>
      </c>
      <c r="L24" s="87">
        <v>1</v>
      </c>
      <c r="M24" s="94" t="str">
        <f t="shared" si="4"/>
        <v>Cumple</v>
      </c>
      <c r="N24" s="100"/>
      <c r="O24" s="91" t="str">
        <f t="shared" si="5"/>
        <v>No cumple</v>
      </c>
    </row>
    <row r="25" spans="1:15" ht="51" customHeight="1">
      <c r="A25" s="307"/>
      <c r="B25" s="309"/>
      <c r="C25" s="310"/>
      <c r="D25" s="46" t="s">
        <v>101</v>
      </c>
      <c r="E25" s="46" t="s">
        <v>136</v>
      </c>
      <c r="F25" s="74">
        <v>0.9</v>
      </c>
      <c r="G25" s="53">
        <v>0.9</v>
      </c>
      <c r="H25" s="65">
        <v>0.9</v>
      </c>
      <c r="I25" s="70">
        <v>0.9</v>
      </c>
      <c r="J25" s="60">
        <v>0.9</v>
      </c>
      <c r="K25" s="80" t="str">
        <f t="shared" si="3"/>
        <v>Cumple</v>
      </c>
      <c r="L25" s="86">
        <v>0.9</v>
      </c>
      <c r="M25" s="94" t="str">
        <f t="shared" si="4"/>
        <v>Cumple</v>
      </c>
      <c r="N25" s="100"/>
      <c r="O25" s="91" t="str">
        <f t="shared" si="5"/>
        <v>No cumple</v>
      </c>
    </row>
    <row r="26" spans="1:15" ht="51" customHeight="1">
      <c r="A26" s="307"/>
      <c r="B26" s="309"/>
      <c r="C26" s="310"/>
      <c r="D26" s="46" t="s">
        <v>102</v>
      </c>
      <c r="E26" s="46" t="s">
        <v>137</v>
      </c>
      <c r="F26" s="74">
        <v>0.8</v>
      </c>
      <c r="G26" s="53">
        <v>0.8</v>
      </c>
      <c r="H26" s="65">
        <v>0.8</v>
      </c>
      <c r="I26" s="70">
        <v>0.8</v>
      </c>
      <c r="J26" s="60">
        <v>0.9</v>
      </c>
      <c r="K26" s="80" t="str">
        <f t="shared" si="3"/>
        <v>Cumple</v>
      </c>
      <c r="L26" s="86">
        <v>0.9</v>
      </c>
      <c r="M26" s="94" t="str">
        <f t="shared" si="4"/>
        <v>Cumple</v>
      </c>
      <c r="N26" s="100"/>
      <c r="O26" s="91" t="str">
        <f t="shared" si="5"/>
        <v>No cumple</v>
      </c>
    </row>
    <row r="27" spans="1:15" ht="63" customHeight="1">
      <c r="A27" s="307"/>
      <c r="B27" s="309"/>
      <c r="C27" s="310"/>
      <c r="D27" s="46" t="s">
        <v>103</v>
      </c>
      <c r="E27" s="46" t="s">
        <v>138</v>
      </c>
      <c r="F27" s="74">
        <v>0.05</v>
      </c>
      <c r="G27" s="53">
        <v>0.05</v>
      </c>
      <c r="H27" s="65">
        <v>0.05</v>
      </c>
      <c r="I27" s="70">
        <v>0.05</v>
      </c>
      <c r="J27" s="58">
        <v>0</v>
      </c>
      <c r="K27" s="80" t="str">
        <f>IF(J27&lt;=G27,"Cumple","No cumple")</f>
        <v>Cumple</v>
      </c>
      <c r="L27" s="87">
        <v>0</v>
      </c>
      <c r="M27" s="94" t="str">
        <f>IF(L27&lt;=H27,"Cumple","No cumple")</f>
        <v>Cumple</v>
      </c>
      <c r="N27" s="100"/>
      <c r="O27" s="91" t="str">
        <f>IF(N27&lt;=I27,"Cumple","No cumple")</f>
        <v>Cumple</v>
      </c>
    </row>
    <row r="28" spans="1:15" ht="60" customHeight="1">
      <c r="A28" s="307"/>
      <c r="B28" s="309" t="s">
        <v>9</v>
      </c>
      <c r="C28" s="311" t="s">
        <v>159</v>
      </c>
      <c r="D28" s="46" t="s">
        <v>104</v>
      </c>
      <c r="E28" s="46" t="s">
        <v>139</v>
      </c>
      <c r="F28" s="74">
        <v>1</v>
      </c>
      <c r="G28" s="53">
        <v>1</v>
      </c>
      <c r="H28" s="65">
        <v>1</v>
      </c>
      <c r="I28" s="70">
        <v>1</v>
      </c>
      <c r="J28" s="60">
        <v>0.5</v>
      </c>
      <c r="K28" s="80" t="str">
        <f aca="true" t="shared" si="6" ref="K28:K34">IF(J28&gt;=G28,"Cumple","No cumple")</f>
        <v>No cumple</v>
      </c>
      <c r="L28" s="86">
        <v>1</v>
      </c>
      <c r="M28" s="94" t="str">
        <f aca="true" t="shared" si="7" ref="M28:M34">IF(L28&gt;=H28,"Cumple","No cumple")</f>
        <v>Cumple</v>
      </c>
      <c r="N28" s="100"/>
      <c r="O28" s="91" t="str">
        <f aca="true" t="shared" si="8" ref="O28:O34">IF(N28&gt;=I28,"Cumple","No cumple")</f>
        <v>No cumple</v>
      </c>
    </row>
    <row r="29" spans="1:15" ht="60" customHeight="1">
      <c r="A29" s="307"/>
      <c r="B29" s="309"/>
      <c r="C29" s="311"/>
      <c r="D29" s="46" t="s">
        <v>105</v>
      </c>
      <c r="E29" s="46" t="s">
        <v>140</v>
      </c>
      <c r="F29" s="74">
        <v>0.95</v>
      </c>
      <c r="G29" s="53">
        <v>0.95</v>
      </c>
      <c r="H29" s="65">
        <v>0.95</v>
      </c>
      <c r="I29" s="70">
        <v>0.95</v>
      </c>
      <c r="J29" s="60">
        <v>0.95</v>
      </c>
      <c r="K29" s="80" t="str">
        <f t="shared" si="6"/>
        <v>Cumple</v>
      </c>
      <c r="L29" s="86">
        <v>0.94</v>
      </c>
      <c r="M29" s="95" t="str">
        <f t="shared" si="7"/>
        <v>No cumple</v>
      </c>
      <c r="N29" s="100"/>
      <c r="O29" s="91" t="str">
        <f t="shared" si="8"/>
        <v>No cumple</v>
      </c>
    </row>
    <row r="30" spans="1:15" ht="60" customHeight="1">
      <c r="A30" s="307"/>
      <c r="B30" s="309"/>
      <c r="C30" s="311"/>
      <c r="D30" s="46" t="s">
        <v>106</v>
      </c>
      <c r="E30" s="46" t="s">
        <v>141</v>
      </c>
      <c r="F30" s="74">
        <v>1</v>
      </c>
      <c r="G30" s="53">
        <v>1</v>
      </c>
      <c r="H30" s="65">
        <v>1</v>
      </c>
      <c r="I30" s="70">
        <v>1</v>
      </c>
      <c r="J30" s="58">
        <v>1</v>
      </c>
      <c r="K30" s="80" t="str">
        <f t="shared" si="6"/>
        <v>Cumple</v>
      </c>
      <c r="L30" s="87">
        <v>1</v>
      </c>
      <c r="M30" s="94" t="str">
        <f t="shared" si="7"/>
        <v>Cumple</v>
      </c>
      <c r="N30" s="100"/>
      <c r="O30" s="91" t="str">
        <f t="shared" si="8"/>
        <v>No cumple</v>
      </c>
    </row>
    <row r="31" spans="1:15" ht="60" customHeight="1">
      <c r="A31" s="307"/>
      <c r="B31" s="309"/>
      <c r="C31" s="311"/>
      <c r="D31" s="46" t="s">
        <v>107</v>
      </c>
      <c r="E31" s="46" t="s">
        <v>142</v>
      </c>
      <c r="F31" s="74">
        <v>0.9</v>
      </c>
      <c r="G31" s="53">
        <v>0.9</v>
      </c>
      <c r="H31" s="65">
        <v>0.9</v>
      </c>
      <c r="I31" s="70">
        <v>0.9</v>
      </c>
      <c r="J31" s="58">
        <v>1</v>
      </c>
      <c r="K31" s="80" t="str">
        <f t="shared" si="6"/>
        <v>Cumple</v>
      </c>
      <c r="L31" s="86">
        <v>0.95</v>
      </c>
      <c r="M31" s="94" t="str">
        <f t="shared" si="7"/>
        <v>Cumple</v>
      </c>
      <c r="N31" s="100"/>
      <c r="O31" s="91" t="str">
        <f t="shared" si="8"/>
        <v>No cumple</v>
      </c>
    </row>
    <row r="32" spans="1:15" ht="59.25" customHeight="1">
      <c r="A32" s="307"/>
      <c r="B32" s="309" t="s">
        <v>143</v>
      </c>
      <c r="C32" s="311" t="s">
        <v>144</v>
      </c>
      <c r="D32" s="46" t="s">
        <v>108</v>
      </c>
      <c r="E32" s="46" t="s">
        <v>145</v>
      </c>
      <c r="F32" s="74">
        <v>0.9</v>
      </c>
      <c r="G32" s="53">
        <v>0.9</v>
      </c>
      <c r="H32" s="65">
        <v>0.9</v>
      </c>
      <c r="I32" s="70">
        <v>0.9</v>
      </c>
      <c r="J32" s="58">
        <v>1</v>
      </c>
      <c r="K32" s="80" t="str">
        <f t="shared" si="6"/>
        <v>Cumple</v>
      </c>
      <c r="L32" s="86">
        <v>0.95</v>
      </c>
      <c r="M32" s="94" t="str">
        <f t="shared" si="7"/>
        <v>Cumple</v>
      </c>
      <c r="N32" s="100"/>
      <c r="O32" s="91" t="str">
        <f t="shared" si="8"/>
        <v>No cumple</v>
      </c>
    </row>
    <row r="33" spans="1:15" ht="59.25" customHeight="1">
      <c r="A33" s="307"/>
      <c r="B33" s="309"/>
      <c r="C33" s="311"/>
      <c r="D33" s="46" t="s">
        <v>146</v>
      </c>
      <c r="E33" s="46" t="s">
        <v>147</v>
      </c>
      <c r="F33" s="74">
        <v>0.9</v>
      </c>
      <c r="G33" s="53">
        <v>0.9</v>
      </c>
      <c r="H33" s="65">
        <v>0.9</v>
      </c>
      <c r="I33" s="70">
        <v>0.9</v>
      </c>
      <c r="J33" s="61">
        <v>0.93</v>
      </c>
      <c r="K33" s="80" t="str">
        <f t="shared" si="6"/>
        <v>Cumple</v>
      </c>
      <c r="L33" s="88">
        <v>0.9434</v>
      </c>
      <c r="M33" s="94" t="str">
        <f t="shared" si="7"/>
        <v>Cumple</v>
      </c>
      <c r="N33" s="101"/>
      <c r="O33" s="91" t="str">
        <f t="shared" si="8"/>
        <v>No cumple</v>
      </c>
    </row>
    <row r="34" spans="1:15" ht="59.25" customHeight="1" thickBot="1">
      <c r="A34" s="308"/>
      <c r="B34" s="312"/>
      <c r="C34" s="313"/>
      <c r="D34" s="47" t="s">
        <v>109</v>
      </c>
      <c r="E34" s="47" t="s">
        <v>148</v>
      </c>
      <c r="F34" s="76">
        <v>1</v>
      </c>
      <c r="G34" s="55">
        <v>1</v>
      </c>
      <c r="H34" s="67">
        <v>1</v>
      </c>
      <c r="I34" s="72">
        <v>1</v>
      </c>
      <c r="J34" s="62">
        <v>1</v>
      </c>
      <c r="K34" s="81" t="str">
        <f t="shared" si="6"/>
        <v>Cumple</v>
      </c>
      <c r="L34" s="89">
        <v>1</v>
      </c>
      <c r="M34" s="96" t="str">
        <f t="shared" si="7"/>
        <v>Cumple</v>
      </c>
      <c r="N34" s="102"/>
      <c r="O34" s="103" t="str">
        <f t="shared" si="8"/>
        <v>No cumple</v>
      </c>
    </row>
    <row r="35" spans="6:15" ht="15.75">
      <c r="F35" s="299" t="s">
        <v>155</v>
      </c>
      <c r="G35" s="300"/>
      <c r="H35" s="300"/>
      <c r="I35" s="300"/>
      <c r="J35" s="282">
        <f>COUNTIF(K6:K34,"Cumple")</f>
        <v>25</v>
      </c>
      <c r="K35" s="305"/>
      <c r="L35" s="282">
        <f>COUNTIF(M6:M34,"Cumple")</f>
        <v>25</v>
      </c>
      <c r="M35" s="283"/>
      <c r="N35" s="274">
        <f>COUNTIF(O6:O34,"Cumple")</f>
        <v>2</v>
      </c>
      <c r="O35" s="275"/>
    </row>
    <row r="36" spans="6:15" ht="15.75">
      <c r="F36" s="301" t="s">
        <v>149</v>
      </c>
      <c r="G36" s="302"/>
      <c r="H36" s="302"/>
      <c r="I36" s="302"/>
      <c r="J36" s="284">
        <f>COUNTIF(K6:K34,"No cumple")</f>
        <v>4</v>
      </c>
      <c r="K36" s="306"/>
      <c r="L36" s="284">
        <f>COUNTIF(M6:M34,"No cumple")</f>
        <v>4</v>
      </c>
      <c r="M36" s="285"/>
      <c r="N36" s="276">
        <f>COUNTIF(O6:O34,"No cumple")</f>
        <v>27</v>
      </c>
      <c r="O36" s="277"/>
    </row>
    <row r="37" spans="6:15" ht="16.5" thickBot="1">
      <c r="F37" s="303" t="s">
        <v>150</v>
      </c>
      <c r="G37" s="304"/>
      <c r="H37" s="304"/>
      <c r="I37" s="304"/>
      <c r="J37" s="272">
        <f>J35/(COUNTA(K6:K34))</f>
        <v>0.8620689655172413</v>
      </c>
      <c r="K37" s="273"/>
      <c r="L37" s="272">
        <f>L35/(COUNTA(M6:M34))</f>
        <v>0.8620689655172413</v>
      </c>
      <c r="M37" s="286"/>
      <c r="N37" s="278" t="e">
        <f>#REF!/(COUNTA(O6:O34))</f>
        <v>#REF!</v>
      </c>
      <c r="O37" s="279"/>
    </row>
    <row r="38" spans="6:15" ht="16.5" thickBot="1">
      <c r="F38" s="296" t="s">
        <v>156</v>
      </c>
      <c r="G38" s="297"/>
      <c r="H38" s="297"/>
      <c r="I38" s="298"/>
      <c r="J38" s="293">
        <v>2013</v>
      </c>
      <c r="K38" s="294"/>
      <c r="L38" s="293">
        <v>2014</v>
      </c>
      <c r="M38" s="295"/>
      <c r="N38" s="280">
        <v>2015</v>
      </c>
      <c r="O38" s="281"/>
    </row>
  </sheetData>
  <sheetProtection/>
  <mergeCells count="42">
    <mergeCell ref="A1:B2"/>
    <mergeCell ref="C1:O2"/>
    <mergeCell ref="F4:I4"/>
    <mergeCell ref="A7:A9"/>
    <mergeCell ref="B7:B9"/>
    <mergeCell ref="C7:C9"/>
    <mergeCell ref="A4:A5"/>
    <mergeCell ref="B4:B5"/>
    <mergeCell ref="C4:C5"/>
    <mergeCell ref="D4:D5"/>
    <mergeCell ref="A10:A12"/>
    <mergeCell ref="B10:B12"/>
    <mergeCell ref="C10:C12"/>
    <mergeCell ref="A13:A18"/>
    <mergeCell ref="B13:B18"/>
    <mergeCell ref="C13:C16"/>
    <mergeCell ref="C17:C18"/>
    <mergeCell ref="A19:A34"/>
    <mergeCell ref="B19:B27"/>
    <mergeCell ref="C19:C27"/>
    <mergeCell ref="B28:B31"/>
    <mergeCell ref="C28:C31"/>
    <mergeCell ref="B32:B34"/>
    <mergeCell ref="C32:C34"/>
    <mergeCell ref="E4:E5"/>
    <mergeCell ref="J4:O4"/>
    <mergeCell ref="J38:K38"/>
    <mergeCell ref="L38:M38"/>
    <mergeCell ref="F38:I38"/>
    <mergeCell ref="F35:I35"/>
    <mergeCell ref="F36:I36"/>
    <mergeCell ref="F37:I37"/>
    <mergeCell ref="J35:K35"/>
    <mergeCell ref="J36:K36"/>
    <mergeCell ref="J37:K37"/>
    <mergeCell ref="N35:O35"/>
    <mergeCell ref="N36:O36"/>
    <mergeCell ref="N37:O37"/>
    <mergeCell ref="N38:O38"/>
    <mergeCell ref="L35:M35"/>
    <mergeCell ref="L36:M36"/>
    <mergeCell ref="L37:M37"/>
  </mergeCells>
  <conditionalFormatting sqref="K6:K9 K11:K34">
    <cfRule type="containsText" priority="3" dxfId="0" operator="containsText" stopIfTrue="1" text="No cumple">
      <formula>NOT(ISERROR(SEARCH("No cumple",K6)))</formula>
    </cfRule>
  </conditionalFormatting>
  <conditionalFormatting sqref="M6:M9 M11:M34">
    <cfRule type="containsText" priority="2" dxfId="0" operator="containsText" stopIfTrue="1" text="No cumple">
      <formula>NOT(ISERROR(SEARCH("No cumple",M6)))</formula>
    </cfRule>
  </conditionalFormatting>
  <conditionalFormatting sqref="O6:O9 O11:O34">
    <cfRule type="containsText" priority="1" dxfId="0" operator="containsText" stopIfTrue="1" text="No cumple">
      <formula>NOT(ISERROR(SEARCH("No cumple",O6)))</formula>
    </cfRule>
  </conditionalFormatting>
  <hyperlinks>
    <hyperlink ref="C6" location="'Seg-Objetivo 1'!A1" display="Ser reconocidos como una empresa socialmente responsable por su compromiso con el bienestar integral de la comunidad y el medio ambiente. "/>
    <hyperlink ref="C7:C9" location="'Seg-Objetivo 2'!A1" display="Garantizar la viabilidad financiera mediante la optimización del uso de los recursos, la diversificación, mercadeo y descentralización de los servicios."/>
    <hyperlink ref="C10:C12" location="'Seg-Objetivo 3'!A1" display="Fortalecer las relaciones interinstitucionales y fomentar la participación activa y permanente de la comunidad, para el mejoramiento de los servicios a partir de sus necesidades y expectativas"/>
    <hyperlink ref="C13:C16" location="'Seg-Objetivo 4'!A1" display="Prestar servicios especializados en promoción de la salud mental, prevención, investigación y abordaje integral de las conductas adictivas con altos estándares de calidad y seguridad clínica del paciente."/>
    <hyperlink ref="C17:C18" location="'Seg-Objetivo 5'!A1" display="Lograr el liderazgo en el departamento de Antioquia y la proyección a nivel nacional e internacional, a partir del perfeccionamiento de los procesos internos, la ejecución de programas de alto impacto en promoción, prevención y atención integral, con la a"/>
    <hyperlink ref="C19:C27" location="'Seg-Objetivo 6'!A1" display="General la cultura del mejoramiento de la calidad, la atención humanizada y el autocontrol, mediante el establecimiento de condiciones para el desarrollo integral del sistema de gestión humano organizacional"/>
    <hyperlink ref="C28:C31" location="'Seg-Objetivo 7'!A1" display="Fortalecer el sistema de información y las comunicaciones a través del uso adecuado y seguro de las tecnologías, permitiendo la oportuna toma de decisiones para la prestación de servicios con calidad y la proyección institucional"/>
    <hyperlink ref="C32:C34" location="'Seg-Objetivo 8'!A1" display="Garantizar que el ambiente físico y la infraestructura, cumplan con parámetros de seguridad, comodidad y bienestar para la adecuada prestación de los servici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36"/>
  <sheetViews>
    <sheetView tabSelected="1" zoomScale="80" zoomScaleNormal="80" zoomScalePageLayoutView="0" workbookViewId="0" topLeftCell="A1">
      <selection activeCell="B8" sqref="B8:S8"/>
    </sheetView>
  </sheetViews>
  <sheetFormatPr defaultColWidth="9.140625" defaultRowHeight="12.75"/>
  <cols>
    <col min="1" max="1" width="30.00390625" style="37" customWidth="1"/>
    <col min="2" max="2" width="35.421875" style="37" customWidth="1"/>
    <col min="3" max="14" width="3.7109375" style="37" customWidth="1"/>
    <col min="15" max="15" width="26.421875" style="37" customWidth="1"/>
    <col min="16" max="16" width="15.00390625" style="37" customWidth="1"/>
    <col min="17" max="17" width="20.8515625" style="39" customWidth="1"/>
    <col min="18" max="18" width="21.421875" style="39" customWidth="1"/>
    <col min="19" max="19" width="44.8515625" style="37" customWidth="1"/>
    <col min="20" max="20" width="11.421875" style="37" customWidth="1"/>
    <col min="21" max="16384" width="9.140625" style="37" customWidth="1"/>
  </cols>
  <sheetData>
    <row r="1" spans="1:19" ht="41.25" customHeight="1">
      <c r="A1" s="342"/>
      <c r="B1" s="344" t="s">
        <v>266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128" t="s">
        <v>78</v>
      </c>
    </row>
    <row r="2" spans="1:19" ht="41.25" customHeight="1" thickBot="1">
      <c r="A2" s="343"/>
      <c r="B2" s="346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129" t="s">
        <v>305</v>
      </c>
    </row>
    <row r="3" spans="1:19" ht="15.75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31.5" customHeight="1">
      <c r="A4" s="116" t="s">
        <v>76</v>
      </c>
      <c r="B4" s="348" t="s">
        <v>414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50"/>
    </row>
    <row r="5" spans="1:19" s="40" customFormat="1" ht="33.75" customHeight="1">
      <c r="A5" s="117" t="s">
        <v>20</v>
      </c>
      <c r="B5" s="328" t="s">
        <v>187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30"/>
    </row>
    <row r="6" spans="1:19" s="41" customFormat="1" ht="43.5" customHeight="1">
      <c r="A6" s="118" t="s">
        <v>161</v>
      </c>
      <c r="B6" s="339" t="s">
        <v>397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1"/>
    </row>
    <row r="7" spans="1:19" s="41" customFormat="1" ht="26.25" customHeight="1">
      <c r="A7" s="358" t="s">
        <v>21</v>
      </c>
      <c r="B7" s="339" t="s">
        <v>183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1"/>
    </row>
    <row r="8" spans="1:19" s="41" customFormat="1" ht="26.25" customHeight="1">
      <c r="A8" s="359"/>
      <c r="B8" s="339" t="s">
        <v>167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1"/>
    </row>
    <row r="9" spans="1:19" s="41" customFormat="1" ht="26.25" customHeight="1">
      <c r="A9" s="359"/>
      <c r="B9" s="339" t="s">
        <v>374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1"/>
    </row>
    <row r="10" spans="1:19" s="41" customFormat="1" ht="26.25" customHeight="1">
      <c r="A10" s="360"/>
      <c r="B10" s="339" t="s">
        <v>375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1"/>
    </row>
    <row r="11" spans="1:19" s="40" customFormat="1" ht="43.5" customHeight="1" thickBot="1">
      <c r="A11" s="119" t="s">
        <v>74</v>
      </c>
      <c r="B11" s="336" t="s">
        <v>398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8"/>
    </row>
    <row r="12" spans="1:19" s="40" customFormat="1" ht="15.75" customHeight="1" thickBot="1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</row>
    <row r="13" spans="1:19" s="40" customFormat="1" ht="18.75" customHeight="1">
      <c r="A13" s="354" t="s">
        <v>77</v>
      </c>
      <c r="B13" s="324" t="s">
        <v>0</v>
      </c>
      <c r="C13" s="324" t="s">
        <v>22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5" t="s">
        <v>113</v>
      </c>
      <c r="P13" s="325" t="s">
        <v>160</v>
      </c>
      <c r="Q13" s="325" t="s">
        <v>16</v>
      </c>
      <c r="R13" s="325" t="s">
        <v>75</v>
      </c>
      <c r="S13" s="351" t="s">
        <v>80</v>
      </c>
    </row>
    <row r="14" spans="1:19" s="40" customFormat="1" ht="50.25" customHeight="1">
      <c r="A14" s="355"/>
      <c r="B14" s="335"/>
      <c r="C14" s="335" t="s">
        <v>406</v>
      </c>
      <c r="D14" s="335"/>
      <c r="E14" s="335"/>
      <c r="F14" s="335" t="s">
        <v>407</v>
      </c>
      <c r="G14" s="335"/>
      <c r="H14" s="335"/>
      <c r="I14" s="335" t="s">
        <v>408</v>
      </c>
      <c r="J14" s="335"/>
      <c r="K14" s="335"/>
      <c r="L14" s="335" t="s">
        <v>413</v>
      </c>
      <c r="M14" s="335"/>
      <c r="N14" s="335"/>
      <c r="O14" s="326"/>
      <c r="P14" s="326"/>
      <c r="Q14" s="326"/>
      <c r="R14" s="326"/>
      <c r="S14" s="352"/>
    </row>
    <row r="15" spans="1:19" s="40" customFormat="1" ht="54.75" customHeight="1" thickBot="1">
      <c r="A15" s="356"/>
      <c r="B15" s="362"/>
      <c r="C15" s="157" t="s">
        <v>19</v>
      </c>
      <c r="D15" s="157"/>
      <c r="E15" s="157" t="s">
        <v>17</v>
      </c>
      <c r="F15" s="157" t="s">
        <v>409</v>
      </c>
      <c r="G15" s="157"/>
      <c r="H15" s="157" t="s">
        <v>17</v>
      </c>
      <c r="I15" s="157" t="s">
        <v>410</v>
      </c>
      <c r="J15" s="157"/>
      <c r="K15" s="157" t="s">
        <v>17</v>
      </c>
      <c r="L15" s="157" t="s">
        <v>18</v>
      </c>
      <c r="M15" s="157"/>
      <c r="N15" s="157" t="s">
        <v>411</v>
      </c>
      <c r="O15" s="327" t="s">
        <v>113</v>
      </c>
      <c r="P15" s="327"/>
      <c r="Q15" s="327"/>
      <c r="R15" s="327"/>
      <c r="S15" s="353"/>
    </row>
    <row r="16" spans="1:21" s="108" customFormat="1" ht="104.25" customHeight="1" thickBot="1">
      <c r="A16" s="331" t="s">
        <v>242</v>
      </c>
      <c r="B16" s="160" t="s">
        <v>352</v>
      </c>
      <c r="C16" s="161" t="s">
        <v>180</v>
      </c>
      <c r="D16" s="161" t="s">
        <v>180</v>
      </c>
      <c r="E16" s="161" t="s">
        <v>180</v>
      </c>
      <c r="F16" s="161" t="s">
        <v>180</v>
      </c>
      <c r="G16" s="161" t="s">
        <v>180</v>
      </c>
      <c r="H16" s="161" t="s">
        <v>180</v>
      </c>
      <c r="I16" s="161" t="s">
        <v>180</v>
      </c>
      <c r="J16" s="161" t="s">
        <v>180</v>
      </c>
      <c r="K16" s="161" t="s">
        <v>81</v>
      </c>
      <c r="L16" s="161" t="s">
        <v>81</v>
      </c>
      <c r="M16" s="161" t="s">
        <v>81</v>
      </c>
      <c r="N16" s="161" t="s">
        <v>81</v>
      </c>
      <c r="O16" s="160" t="s">
        <v>163</v>
      </c>
      <c r="P16" s="162">
        <v>1</v>
      </c>
      <c r="Q16" s="160" t="s">
        <v>313</v>
      </c>
      <c r="R16" s="160" t="s">
        <v>239</v>
      </c>
      <c r="S16" s="163" t="s">
        <v>162</v>
      </c>
      <c r="U16" s="136"/>
    </row>
    <row r="17" spans="1:22" s="108" customFormat="1" ht="58.5" customHeight="1" thickBot="1">
      <c r="A17" s="332"/>
      <c r="B17" s="109" t="s">
        <v>299</v>
      </c>
      <c r="C17" s="126" t="s">
        <v>81</v>
      </c>
      <c r="D17" s="126" t="s">
        <v>81</v>
      </c>
      <c r="E17" s="126" t="s">
        <v>81</v>
      </c>
      <c r="F17" s="126" t="s">
        <v>81</v>
      </c>
      <c r="G17" s="126" t="s">
        <v>81</v>
      </c>
      <c r="H17" s="126" t="s">
        <v>81</v>
      </c>
      <c r="I17" s="126" t="s">
        <v>81</v>
      </c>
      <c r="J17" s="126" t="s">
        <v>81</v>
      </c>
      <c r="K17" s="126" t="s">
        <v>81</v>
      </c>
      <c r="L17" s="126" t="s">
        <v>81</v>
      </c>
      <c r="M17" s="126" t="s">
        <v>81</v>
      </c>
      <c r="N17" s="126" t="s">
        <v>81</v>
      </c>
      <c r="O17" s="109" t="s">
        <v>168</v>
      </c>
      <c r="P17" s="127">
        <v>1</v>
      </c>
      <c r="Q17" s="160" t="s">
        <v>313</v>
      </c>
      <c r="R17" s="106" t="s">
        <v>239</v>
      </c>
      <c r="S17" s="110" t="s">
        <v>222</v>
      </c>
      <c r="U17" s="136"/>
      <c r="V17" s="136"/>
    </row>
    <row r="18" spans="1:21" s="108" customFormat="1" ht="75.75" customHeight="1" thickBot="1">
      <c r="A18" s="332"/>
      <c r="B18" s="109" t="s">
        <v>267</v>
      </c>
      <c r="C18" s="126" t="s">
        <v>81</v>
      </c>
      <c r="D18" s="126" t="s">
        <v>81</v>
      </c>
      <c r="E18" s="126" t="s">
        <v>81</v>
      </c>
      <c r="F18" s="126" t="s">
        <v>81</v>
      </c>
      <c r="G18" s="126" t="s">
        <v>81</v>
      </c>
      <c r="H18" s="126" t="s">
        <v>81</v>
      </c>
      <c r="I18" s="126" t="s">
        <v>81</v>
      </c>
      <c r="J18" s="126" t="s">
        <v>81</v>
      </c>
      <c r="K18" s="126" t="s">
        <v>81</v>
      </c>
      <c r="L18" s="126" t="s">
        <v>81</v>
      </c>
      <c r="M18" s="126" t="s">
        <v>81</v>
      </c>
      <c r="N18" s="126" t="s">
        <v>81</v>
      </c>
      <c r="O18" s="109" t="s">
        <v>165</v>
      </c>
      <c r="P18" s="127" t="s">
        <v>164</v>
      </c>
      <c r="Q18" s="160" t="s">
        <v>313</v>
      </c>
      <c r="R18" s="106" t="s">
        <v>239</v>
      </c>
      <c r="S18" s="110" t="s">
        <v>300</v>
      </c>
      <c r="U18" s="136"/>
    </row>
    <row r="19" spans="1:21" s="108" customFormat="1" ht="75.75" customHeight="1" thickBot="1">
      <c r="A19" s="333"/>
      <c r="B19" s="194" t="s">
        <v>402</v>
      </c>
      <c r="C19" s="195" t="s">
        <v>180</v>
      </c>
      <c r="D19" s="195" t="s">
        <v>180</v>
      </c>
      <c r="E19" s="195" t="s">
        <v>180</v>
      </c>
      <c r="F19" s="195" t="s">
        <v>180</v>
      </c>
      <c r="G19" s="195" t="s">
        <v>180</v>
      </c>
      <c r="H19" s="195" t="s">
        <v>180</v>
      </c>
      <c r="I19" s="195" t="s">
        <v>180</v>
      </c>
      <c r="J19" s="195" t="s">
        <v>180</v>
      </c>
      <c r="K19" s="195" t="s">
        <v>180</v>
      </c>
      <c r="L19" s="195" t="s">
        <v>180</v>
      </c>
      <c r="M19" s="195" t="s">
        <v>180</v>
      </c>
      <c r="N19" s="195" t="s">
        <v>180</v>
      </c>
      <c r="O19" s="194" t="s">
        <v>400</v>
      </c>
      <c r="P19" s="196">
        <v>1</v>
      </c>
      <c r="Q19" s="160" t="s">
        <v>313</v>
      </c>
      <c r="R19" s="106" t="s">
        <v>239</v>
      </c>
      <c r="S19" s="223" t="s">
        <v>401</v>
      </c>
      <c r="U19" s="136"/>
    </row>
    <row r="20" spans="1:21" s="108" customFormat="1" ht="72" customHeight="1" thickBot="1">
      <c r="A20" s="334"/>
      <c r="B20" s="140" t="s">
        <v>255</v>
      </c>
      <c r="C20" s="141" t="s">
        <v>81</v>
      </c>
      <c r="D20" s="141" t="s">
        <v>81</v>
      </c>
      <c r="E20" s="141" t="s">
        <v>81</v>
      </c>
      <c r="F20" s="141" t="s">
        <v>81</v>
      </c>
      <c r="G20" s="141" t="s">
        <v>81</v>
      </c>
      <c r="H20" s="141" t="s">
        <v>81</v>
      </c>
      <c r="I20" s="141" t="s">
        <v>81</v>
      </c>
      <c r="J20" s="141" t="s">
        <v>81</v>
      </c>
      <c r="K20" s="141" t="s">
        <v>81</v>
      </c>
      <c r="L20" s="141" t="s">
        <v>81</v>
      </c>
      <c r="M20" s="141" t="s">
        <v>81</v>
      </c>
      <c r="N20" s="141" t="s">
        <v>81</v>
      </c>
      <c r="O20" s="140" t="s">
        <v>166</v>
      </c>
      <c r="P20" s="142" t="s">
        <v>164</v>
      </c>
      <c r="Q20" s="160" t="s">
        <v>313</v>
      </c>
      <c r="R20" s="164" t="s">
        <v>239</v>
      </c>
      <c r="S20" s="165" t="s">
        <v>166</v>
      </c>
      <c r="U20" s="136"/>
    </row>
    <row r="21" spans="1:21" s="108" customFormat="1" ht="74.25" customHeight="1" thickBot="1">
      <c r="A21" s="363" t="s">
        <v>386</v>
      </c>
      <c r="B21" s="166" t="s">
        <v>306</v>
      </c>
      <c r="C21" s="168" t="s">
        <v>81</v>
      </c>
      <c r="D21" s="168" t="s">
        <v>81</v>
      </c>
      <c r="E21" s="168" t="s">
        <v>81</v>
      </c>
      <c r="F21" s="168" t="s">
        <v>81</v>
      </c>
      <c r="G21" s="168" t="s">
        <v>81</v>
      </c>
      <c r="H21" s="168" t="s">
        <v>81</v>
      </c>
      <c r="I21" s="168" t="s">
        <v>81</v>
      </c>
      <c r="J21" s="168" t="s">
        <v>81</v>
      </c>
      <c r="K21" s="169" t="s">
        <v>81</v>
      </c>
      <c r="L21" s="167" t="s">
        <v>81</v>
      </c>
      <c r="M21" s="168" t="s">
        <v>81</v>
      </c>
      <c r="N21" s="169" t="s">
        <v>81</v>
      </c>
      <c r="O21" s="160" t="s">
        <v>163</v>
      </c>
      <c r="P21" s="131">
        <v>1</v>
      </c>
      <c r="Q21" s="160" t="s">
        <v>313</v>
      </c>
      <c r="R21" s="168" t="s">
        <v>307</v>
      </c>
      <c r="S21" s="170" t="s">
        <v>308</v>
      </c>
      <c r="U21" s="136"/>
    </row>
    <row r="22" spans="1:21" s="108" customFormat="1" ht="72.75" customHeight="1" thickBot="1">
      <c r="A22" s="364"/>
      <c r="B22" s="171" t="s">
        <v>309</v>
      </c>
      <c r="C22" s="168" t="s">
        <v>81</v>
      </c>
      <c r="D22" s="168" t="s">
        <v>81</v>
      </c>
      <c r="E22" s="168" t="s">
        <v>81</v>
      </c>
      <c r="F22" s="168" t="s">
        <v>81</v>
      </c>
      <c r="G22" s="168" t="s">
        <v>81</v>
      </c>
      <c r="H22" s="168" t="s">
        <v>81</v>
      </c>
      <c r="I22" s="168" t="s">
        <v>81</v>
      </c>
      <c r="J22" s="168" t="s">
        <v>81</v>
      </c>
      <c r="K22" s="169" t="s">
        <v>81</v>
      </c>
      <c r="L22" s="167" t="s">
        <v>81</v>
      </c>
      <c r="M22" s="168" t="s">
        <v>81</v>
      </c>
      <c r="N22" s="169" t="s">
        <v>81</v>
      </c>
      <c r="O22" s="173" t="s">
        <v>314</v>
      </c>
      <c r="P22" s="131">
        <v>1</v>
      </c>
      <c r="Q22" s="160" t="s">
        <v>313</v>
      </c>
      <c r="R22" s="174" t="s">
        <v>307</v>
      </c>
      <c r="S22" s="175" t="s">
        <v>310</v>
      </c>
      <c r="U22" s="136"/>
    </row>
    <row r="23" spans="1:21" s="108" customFormat="1" ht="79.5" customHeight="1" thickBot="1">
      <c r="A23" s="365"/>
      <c r="B23" s="176" t="s">
        <v>311</v>
      </c>
      <c r="C23" s="168" t="s">
        <v>81</v>
      </c>
      <c r="D23" s="168" t="s">
        <v>81</v>
      </c>
      <c r="E23" s="168" t="s">
        <v>81</v>
      </c>
      <c r="F23" s="168" t="s">
        <v>81</v>
      </c>
      <c r="G23" s="168" t="s">
        <v>81</v>
      </c>
      <c r="H23" s="168" t="s">
        <v>81</v>
      </c>
      <c r="I23" s="168" t="s">
        <v>81</v>
      </c>
      <c r="J23" s="168" t="s">
        <v>81</v>
      </c>
      <c r="K23" s="169" t="s">
        <v>81</v>
      </c>
      <c r="L23" s="167" t="s">
        <v>81</v>
      </c>
      <c r="M23" s="168" t="s">
        <v>81</v>
      </c>
      <c r="N23" s="169" t="s">
        <v>81</v>
      </c>
      <c r="O23" s="160" t="s">
        <v>315</v>
      </c>
      <c r="P23" s="131">
        <v>1</v>
      </c>
      <c r="Q23" s="160" t="s">
        <v>313</v>
      </c>
      <c r="R23" s="172" t="s">
        <v>307</v>
      </c>
      <c r="S23" s="177" t="s">
        <v>312</v>
      </c>
      <c r="U23" s="136"/>
    </row>
    <row r="24" spans="1:21" s="108" customFormat="1" ht="104.25" customHeight="1" thickBot="1">
      <c r="A24" s="158" t="s">
        <v>379</v>
      </c>
      <c r="B24" s="159" t="s">
        <v>376</v>
      </c>
      <c r="C24" s="130" t="s">
        <v>81</v>
      </c>
      <c r="D24" s="130" t="s">
        <v>81</v>
      </c>
      <c r="E24" s="130" t="s">
        <v>81</v>
      </c>
      <c r="F24" s="130" t="s">
        <v>81</v>
      </c>
      <c r="G24" s="130" t="s">
        <v>81</v>
      </c>
      <c r="H24" s="130" t="s">
        <v>81</v>
      </c>
      <c r="I24" s="130" t="s">
        <v>81</v>
      </c>
      <c r="J24" s="130" t="s">
        <v>81</v>
      </c>
      <c r="K24" s="130" t="s">
        <v>81</v>
      </c>
      <c r="L24" s="130" t="s">
        <v>81</v>
      </c>
      <c r="M24" s="130" t="s">
        <v>81</v>
      </c>
      <c r="N24" s="130" t="s">
        <v>81</v>
      </c>
      <c r="O24" s="106" t="s">
        <v>377</v>
      </c>
      <c r="P24" s="131">
        <v>1</v>
      </c>
      <c r="Q24" s="160" t="s">
        <v>313</v>
      </c>
      <c r="R24" s="106" t="s">
        <v>301</v>
      </c>
      <c r="S24" s="156" t="s">
        <v>378</v>
      </c>
      <c r="U24" s="136"/>
    </row>
    <row r="25" spans="1:21" ht="108" customHeight="1" thickBot="1" thickTop="1">
      <c r="A25" s="366" t="s">
        <v>380</v>
      </c>
      <c r="B25" s="151" t="s">
        <v>287</v>
      </c>
      <c r="C25" s="149" t="s">
        <v>81</v>
      </c>
      <c r="D25" s="149" t="s">
        <v>81</v>
      </c>
      <c r="E25" s="149" t="s">
        <v>81</v>
      </c>
      <c r="F25" s="149" t="s">
        <v>81</v>
      </c>
      <c r="G25" s="149" t="s">
        <v>81</v>
      </c>
      <c r="H25" s="149" t="s">
        <v>81</v>
      </c>
      <c r="I25" s="149" t="s">
        <v>81</v>
      </c>
      <c r="J25" s="149" t="s">
        <v>81</v>
      </c>
      <c r="K25" s="149" t="s">
        <v>81</v>
      </c>
      <c r="L25" s="149" t="s">
        <v>81</v>
      </c>
      <c r="M25" s="149" t="s">
        <v>81</v>
      </c>
      <c r="N25" s="149" t="s">
        <v>81</v>
      </c>
      <c r="O25" s="150" t="s">
        <v>302</v>
      </c>
      <c r="P25" s="150">
        <v>1</v>
      </c>
      <c r="Q25" s="160" t="s">
        <v>313</v>
      </c>
      <c r="R25" s="150" t="s">
        <v>303</v>
      </c>
      <c r="S25" s="152" t="s">
        <v>288</v>
      </c>
      <c r="U25" s="137"/>
    </row>
    <row r="26" spans="1:21" ht="66" customHeight="1" thickBot="1" thickTop="1">
      <c r="A26" s="367"/>
      <c r="B26" s="133" t="s">
        <v>243</v>
      </c>
      <c r="C26" s="149" t="s">
        <v>81</v>
      </c>
      <c r="D26" s="149" t="s">
        <v>81</v>
      </c>
      <c r="E26" s="149" t="s">
        <v>81</v>
      </c>
      <c r="F26" s="149" t="s">
        <v>81</v>
      </c>
      <c r="G26" s="149" t="s">
        <v>81</v>
      </c>
      <c r="H26" s="149" t="s">
        <v>81</v>
      </c>
      <c r="I26" s="149" t="s">
        <v>81</v>
      </c>
      <c r="J26" s="149" t="s">
        <v>81</v>
      </c>
      <c r="K26" s="149" t="s">
        <v>81</v>
      </c>
      <c r="L26" s="149" t="s">
        <v>81</v>
      </c>
      <c r="M26" s="149" t="s">
        <v>81</v>
      </c>
      <c r="N26" s="149" t="s">
        <v>81</v>
      </c>
      <c r="O26" s="127" t="s">
        <v>188</v>
      </c>
      <c r="P26" s="127">
        <v>1</v>
      </c>
      <c r="Q26" s="160" t="s">
        <v>313</v>
      </c>
      <c r="R26" s="127" t="s">
        <v>56</v>
      </c>
      <c r="S26" s="153" t="s">
        <v>304</v>
      </c>
      <c r="U26" s="137"/>
    </row>
    <row r="27" spans="1:21" ht="70.5" customHeight="1" thickBot="1" thickTop="1">
      <c r="A27" s="367"/>
      <c r="B27" s="133" t="s">
        <v>289</v>
      </c>
      <c r="C27" s="149" t="s">
        <v>81</v>
      </c>
      <c r="D27" s="149" t="s">
        <v>81</v>
      </c>
      <c r="E27" s="149" t="s">
        <v>81</v>
      </c>
      <c r="F27" s="149" t="s">
        <v>81</v>
      </c>
      <c r="G27" s="149" t="s">
        <v>81</v>
      </c>
      <c r="H27" s="149" t="s">
        <v>81</v>
      </c>
      <c r="I27" s="149" t="s">
        <v>81</v>
      </c>
      <c r="J27" s="149" t="s">
        <v>81</v>
      </c>
      <c r="K27" s="149" t="s">
        <v>81</v>
      </c>
      <c r="L27" s="149" t="s">
        <v>81</v>
      </c>
      <c r="M27" s="149" t="s">
        <v>81</v>
      </c>
      <c r="N27" s="149" t="s">
        <v>81</v>
      </c>
      <c r="O27" s="127" t="s">
        <v>224</v>
      </c>
      <c r="P27" s="127">
        <v>1</v>
      </c>
      <c r="Q27" s="160" t="s">
        <v>313</v>
      </c>
      <c r="R27" s="127" t="s">
        <v>56</v>
      </c>
      <c r="S27" s="153" t="s">
        <v>399</v>
      </c>
      <c r="U27" s="137"/>
    </row>
    <row r="28" spans="1:21" ht="62.25" customHeight="1" thickBot="1" thickTop="1">
      <c r="A28" s="367"/>
      <c r="B28" s="133" t="s">
        <v>262</v>
      </c>
      <c r="C28" s="149" t="s">
        <v>81</v>
      </c>
      <c r="D28" s="149" t="s">
        <v>81</v>
      </c>
      <c r="E28" s="149" t="s">
        <v>81</v>
      </c>
      <c r="F28" s="149" t="s">
        <v>81</v>
      </c>
      <c r="G28" s="149" t="s">
        <v>81</v>
      </c>
      <c r="H28" s="149" t="s">
        <v>81</v>
      </c>
      <c r="I28" s="149" t="s">
        <v>81</v>
      </c>
      <c r="J28" s="149" t="s">
        <v>81</v>
      </c>
      <c r="K28" s="149" t="s">
        <v>81</v>
      </c>
      <c r="L28" s="149" t="s">
        <v>81</v>
      </c>
      <c r="M28" s="149" t="s">
        <v>81</v>
      </c>
      <c r="N28" s="149" t="s">
        <v>81</v>
      </c>
      <c r="O28" s="127" t="s">
        <v>240</v>
      </c>
      <c r="P28" s="127">
        <v>1</v>
      </c>
      <c r="Q28" s="160" t="s">
        <v>313</v>
      </c>
      <c r="R28" s="127" t="s">
        <v>56</v>
      </c>
      <c r="S28" s="153" t="s">
        <v>189</v>
      </c>
      <c r="U28" s="137"/>
    </row>
    <row r="29" spans="1:21" ht="66" customHeight="1" thickBot="1" thickTop="1">
      <c r="A29" s="367"/>
      <c r="B29" s="133" t="s">
        <v>291</v>
      </c>
      <c r="C29" s="149" t="s">
        <v>81</v>
      </c>
      <c r="D29" s="149" t="s">
        <v>81</v>
      </c>
      <c r="E29" s="149" t="s">
        <v>81</v>
      </c>
      <c r="F29" s="149" t="s">
        <v>81</v>
      </c>
      <c r="G29" s="149" t="s">
        <v>81</v>
      </c>
      <c r="H29" s="149" t="s">
        <v>81</v>
      </c>
      <c r="I29" s="149" t="s">
        <v>81</v>
      </c>
      <c r="J29" s="149" t="s">
        <v>81</v>
      </c>
      <c r="K29" s="149" t="s">
        <v>81</v>
      </c>
      <c r="L29" s="149" t="s">
        <v>81</v>
      </c>
      <c r="M29" s="149" t="s">
        <v>81</v>
      </c>
      <c r="N29" s="149" t="s">
        <v>81</v>
      </c>
      <c r="O29" s="127" t="s">
        <v>190</v>
      </c>
      <c r="P29" s="127" t="s">
        <v>164</v>
      </c>
      <c r="Q29" s="160" t="s">
        <v>313</v>
      </c>
      <c r="R29" s="127" t="s">
        <v>56</v>
      </c>
      <c r="S29" s="153" t="s">
        <v>191</v>
      </c>
      <c r="U29" s="137"/>
    </row>
    <row r="30" spans="1:21" ht="69" customHeight="1" thickBot="1" thickTop="1">
      <c r="A30" s="367"/>
      <c r="B30" s="133" t="s">
        <v>244</v>
      </c>
      <c r="C30" s="149" t="s">
        <v>81</v>
      </c>
      <c r="D30" s="149" t="s">
        <v>81</v>
      </c>
      <c r="E30" s="149" t="s">
        <v>81</v>
      </c>
      <c r="F30" s="149" t="s">
        <v>81</v>
      </c>
      <c r="G30" s="149" t="s">
        <v>81</v>
      </c>
      <c r="H30" s="149" t="s">
        <v>81</v>
      </c>
      <c r="I30" s="149" t="s">
        <v>81</v>
      </c>
      <c r="J30" s="149" t="s">
        <v>81</v>
      </c>
      <c r="K30" s="149" t="s">
        <v>81</v>
      </c>
      <c r="L30" s="149" t="s">
        <v>81</v>
      </c>
      <c r="M30" s="149" t="s">
        <v>81</v>
      </c>
      <c r="N30" s="149" t="s">
        <v>81</v>
      </c>
      <c r="O30" s="127" t="s">
        <v>192</v>
      </c>
      <c r="P30" s="127">
        <v>1</v>
      </c>
      <c r="Q30" s="160" t="s">
        <v>313</v>
      </c>
      <c r="R30" s="127" t="s">
        <v>56</v>
      </c>
      <c r="S30" s="153" t="s">
        <v>245</v>
      </c>
      <c r="U30" s="137"/>
    </row>
    <row r="31" spans="1:21" ht="69.75" customHeight="1" thickBot="1" thickTop="1">
      <c r="A31" s="367"/>
      <c r="B31" s="133" t="s">
        <v>292</v>
      </c>
      <c r="C31" s="149" t="s">
        <v>81</v>
      </c>
      <c r="D31" s="149" t="s">
        <v>81</v>
      </c>
      <c r="E31" s="149" t="s">
        <v>81</v>
      </c>
      <c r="F31" s="149" t="s">
        <v>81</v>
      </c>
      <c r="G31" s="149" t="s">
        <v>81</v>
      </c>
      <c r="H31" s="149" t="s">
        <v>81</v>
      </c>
      <c r="I31" s="149" t="s">
        <v>81</v>
      </c>
      <c r="J31" s="149" t="s">
        <v>81</v>
      </c>
      <c r="K31" s="149" t="s">
        <v>81</v>
      </c>
      <c r="L31" s="149" t="s">
        <v>81</v>
      </c>
      <c r="M31" s="149" t="s">
        <v>81</v>
      </c>
      <c r="N31" s="149" t="s">
        <v>81</v>
      </c>
      <c r="O31" s="127" t="s">
        <v>182</v>
      </c>
      <c r="P31" s="127">
        <v>1</v>
      </c>
      <c r="Q31" s="160" t="s">
        <v>313</v>
      </c>
      <c r="R31" s="127" t="s">
        <v>193</v>
      </c>
      <c r="S31" s="153" t="s">
        <v>223</v>
      </c>
      <c r="U31" s="137"/>
    </row>
    <row r="32" spans="1:21" ht="55.5" customHeight="1" thickBot="1" thickTop="1">
      <c r="A32" s="367"/>
      <c r="B32" s="133" t="s">
        <v>290</v>
      </c>
      <c r="C32" s="149" t="s">
        <v>81</v>
      </c>
      <c r="D32" s="149" t="s">
        <v>81</v>
      </c>
      <c r="E32" s="149" t="s">
        <v>81</v>
      </c>
      <c r="F32" s="149" t="s">
        <v>81</v>
      </c>
      <c r="G32" s="149" t="s">
        <v>81</v>
      </c>
      <c r="H32" s="149" t="s">
        <v>81</v>
      </c>
      <c r="I32" s="149" t="s">
        <v>81</v>
      </c>
      <c r="J32" s="149" t="s">
        <v>81</v>
      </c>
      <c r="K32" s="149" t="s">
        <v>81</v>
      </c>
      <c r="L32" s="149" t="s">
        <v>81</v>
      </c>
      <c r="M32" s="149" t="s">
        <v>81</v>
      </c>
      <c r="N32" s="149" t="s">
        <v>81</v>
      </c>
      <c r="O32" s="127" t="s">
        <v>264</v>
      </c>
      <c r="P32" s="127">
        <v>1</v>
      </c>
      <c r="Q32" s="160" t="s">
        <v>313</v>
      </c>
      <c r="R32" s="127" t="s">
        <v>193</v>
      </c>
      <c r="S32" s="153" t="s">
        <v>316</v>
      </c>
      <c r="U32" s="137"/>
    </row>
    <row r="33" spans="1:21" ht="93" customHeight="1" thickBot="1" thickTop="1">
      <c r="A33" s="368"/>
      <c r="B33" s="224" t="s">
        <v>293</v>
      </c>
      <c r="C33" s="225" t="s">
        <v>81</v>
      </c>
      <c r="D33" s="225" t="s">
        <v>81</v>
      </c>
      <c r="E33" s="225" t="s">
        <v>81</v>
      </c>
      <c r="F33" s="225" t="s">
        <v>81</v>
      </c>
      <c r="G33" s="225" t="s">
        <v>81</v>
      </c>
      <c r="H33" s="225" t="s">
        <v>81</v>
      </c>
      <c r="I33" s="225" t="s">
        <v>81</v>
      </c>
      <c r="J33" s="225" t="s">
        <v>81</v>
      </c>
      <c r="K33" s="225" t="s">
        <v>81</v>
      </c>
      <c r="L33" s="225" t="s">
        <v>81</v>
      </c>
      <c r="M33" s="225" t="s">
        <v>81</v>
      </c>
      <c r="N33" s="225" t="s">
        <v>81</v>
      </c>
      <c r="O33" s="196" t="s">
        <v>194</v>
      </c>
      <c r="P33" s="196">
        <v>1</v>
      </c>
      <c r="Q33" s="226" t="s">
        <v>313</v>
      </c>
      <c r="R33" s="196" t="s">
        <v>185</v>
      </c>
      <c r="S33" s="227" t="s">
        <v>270</v>
      </c>
      <c r="U33" s="137"/>
    </row>
    <row r="34" spans="1:22" ht="69" customHeight="1">
      <c r="A34" s="369" t="s">
        <v>381</v>
      </c>
      <c r="B34" s="228" t="s">
        <v>294</v>
      </c>
      <c r="C34" s="161" t="s">
        <v>81</v>
      </c>
      <c r="D34" s="161" t="s">
        <v>81</v>
      </c>
      <c r="E34" s="161" t="s">
        <v>81</v>
      </c>
      <c r="F34" s="161" t="s">
        <v>81</v>
      </c>
      <c r="G34" s="161" t="s">
        <v>81</v>
      </c>
      <c r="H34" s="161" t="s">
        <v>81</v>
      </c>
      <c r="I34" s="161" t="s">
        <v>81</v>
      </c>
      <c r="J34" s="161" t="s">
        <v>81</v>
      </c>
      <c r="K34" s="161" t="s">
        <v>81</v>
      </c>
      <c r="L34" s="161" t="s">
        <v>81</v>
      </c>
      <c r="M34" s="161" t="s">
        <v>81</v>
      </c>
      <c r="N34" s="161" t="s">
        <v>81</v>
      </c>
      <c r="O34" s="122" t="s">
        <v>247</v>
      </c>
      <c r="P34" s="229">
        <v>1</v>
      </c>
      <c r="Q34" s="160" t="s">
        <v>313</v>
      </c>
      <c r="R34" s="122" t="s">
        <v>184</v>
      </c>
      <c r="S34" s="230" t="s">
        <v>246</v>
      </c>
      <c r="U34" s="137"/>
      <c r="V34" s="137"/>
    </row>
    <row r="35" spans="1:22" ht="56.25" customHeight="1" thickBot="1">
      <c r="A35" s="370"/>
      <c r="B35" s="231" t="s">
        <v>263</v>
      </c>
      <c r="C35" s="141" t="s">
        <v>81</v>
      </c>
      <c r="D35" s="141" t="s">
        <v>81</v>
      </c>
      <c r="E35" s="141" t="s">
        <v>81</v>
      </c>
      <c r="F35" s="141" t="s">
        <v>81</v>
      </c>
      <c r="G35" s="141" t="s">
        <v>81</v>
      </c>
      <c r="H35" s="141" t="s">
        <v>81</v>
      </c>
      <c r="I35" s="141" t="s">
        <v>81</v>
      </c>
      <c r="J35" s="141" t="s">
        <v>81</v>
      </c>
      <c r="K35" s="141" t="s">
        <v>81</v>
      </c>
      <c r="L35" s="141" t="s">
        <v>81</v>
      </c>
      <c r="M35" s="141" t="s">
        <v>81</v>
      </c>
      <c r="N35" s="141" t="s">
        <v>81</v>
      </c>
      <c r="O35" s="232" t="s">
        <v>269</v>
      </c>
      <c r="P35" s="233">
        <v>1</v>
      </c>
      <c r="Q35" s="140" t="s">
        <v>313</v>
      </c>
      <c r="R35" s="232" t="s">
        <v>184</v>
      </c>
      <c r="S35" s="234" t="s">
        <v>268</v>
      </c>
      <c r="U35" s="137"/>
      <c r="V35" s="137"/>
    </row>
    <row r="36" spans="1:18" ht="69" customHeight="1">
      <c r="A36" s="147"/>
      <c r="B36" s="148"/>
      <c r="C36" s="144"/>
      <c r="D36" s="144"/>
      <c r="E36" s="144"/>
      <c r="F36" s="144"/>
      <c r="G36" s="145"/>
      <c r="H36" s="145"/>
      <c r="I36" s="145"/>
      <c r="J36" s="145"/>
      <c r="K36" s="145"/>
      <c r="L36" s="145"/>
      <c r="M36" s="145"/>
      <c r="N36" s="145"/>
      <c r="O36" s="144"/>
      <c r="P36" s="146"/>
      <c r="Q36" s="135"/>
      <c r="R36" s="143"/>
    </row>
    <row r="37" ht="15.75" customHeight="1"/>
    <row r="38" ht="16.5" customHeight="1"/>
  </sheetData>
  <sheetProtection selectLockedCells="1" selectUnlockedCells="1"/>
  <mergeCells count="29">
    <mergeCell ref="A34:A35"/>
    <mergeCell ref="A25:A33"/>
    <mergeCell ref="A21:A23"/>
    <mergeCell ref="F14:H14"/>
    <mergeCell ref="B13:B15"/>
    <mergeCell ref="B7:S7"/>
    <mergeCell ref="B8:S8"/>
    <mergeCell ref="C14:E14"/>
    <mergeCell ref="O13:O15"/>
    <mergeCell ref="A1:A2"/>
    <mergeCell ref="B1:R2"/>
    <mergeCell ref="B4:S4"/>
    <mergeCell ref="S13:S15"/>
    <mergeCell ref="A13:A15"/>
    <mergeCell ref="P13:P15"/>
    <mergeCell ref="B6:S6"/>
    <mergeCell ref="A12:S12"/>
    <mergeCell ref="A7:A10"/>
    <mergeCell ref="A3:S3"/>
    <mergeCell ref="B5:S5"/>
    <mergeCell ref="A16:A20"/>
    <mergeCell ref="I14:K14"/>
    <mergeCell ref="L14:N14"/>
    <mergeCell ref="B11:S11"/>
    <mergeCell ref="B10:S10"/>
    <mergeCell ref="B9:S9"/>
    <mergeCell ref="C13:N13"/>
    <mergeCell ref="Q13:Q15"/>
    <mergeCell ref="R13:R15"/>
  </mergeCells>
  <printOptions horizontalCentered="1"/>
  <pageMargins left="0.3937007874015748" right="0.1968503937007874" top="0.1968503937007874" bottom="0" header="0" footer="0"/>
  <pageSetup horizontalDpi="600" verticalDpi="600" orientation="landscape" paperSize="137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="70" zoomScaleNormal="70" zoomScalePageLayoutView="0" workbookViewId="0" topLeftCell="A1">
      <selection activeCell="P15" sqref="P15:P17"/>
    </sheetView>
  </sheetViews>
  <sheetFormatPr defaultColWidth="9.140625" defaultRowHeight="12.75"/>
  <cols>
    <col min="1" max="1" width="30.00390625" style="37" customWidth="1"/>
    <col min="2" max="2" width="45.7109375" style="37" customWidth="1"/>
    <col min="3" max="14" width="3.7109375" style="37" customWidth="1"/>
    <col min="15" max="16" width="30.57421875" style="37" customWidth="1"/>
    <col min="17" max="17" width="25.57421875" style="39" customWidth="1"/>
    <col min="18" max="18" width="22.7109375" style="39" customWidth="1"/>
    <col min="19" max="19" width="32.7109375" style="37" customWidth="1"/>
    <col min="20" max="20" width="11.421875" style="37" customWidth="1"/>
    <col min="21" max="16384" width="9.140625" style="37" customWidth="1"/>
  </cols>
  <sheetData>
    <row r="1" spans="1:19" ht="45" customHeight="1">
      <c r="A1" s="342"/>
      <c r="B1" s="344" t="s">
        <v>266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128" t="s">
        <v>78</v>
      </c>
    </row>
    <row r="2" spans="1:19" ht="45" customHeight="1" thickBot="1">
      <c r="A2" s="343"/>
      <c r="B2" s="346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129" t="s">
        <v>169</v>
      </c>
    </row>
    <row r="3" spans="1:19" ht="15.75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15.75">
      <c r="A4" s="198" t="s">
        <v>76</v>
      </c>
      <c r="B4" s="371" t="s">
        <v>414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2"/>
    </row>
    <row r="5" spans="1:19" s="40" customFormat="1" ht="15.75">
      <c r="A5" s="199" t="s">
        <v>20</v>
      </c>
      <c r="B5" s="373" t="s">
        <v>170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4"/>
    </row>
    <row r="6" spans="1:19" s="41" customFormat="1" ht="31.5">
      <c r="A6" s="193" t="s">
        <v>161</v>
      </c>
      <c r="B6" s="375" t="s">
        <v>382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6"/>
    </row>
    <row r="7" spans="1:19" s="41" customFormat="1" ht="15.75">
      <c r="A7" s="388" t="s">
        <v>21</v>
      </c>
      <c r="B7" s="375" t="s">
        <v>383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6"/>
    </row>
    <row r="8" spans="1:19" s="41" customFormat="1" ht="15.75">
      <c r="A8" s="389"/>
      <c r="B8" s="375" t="s">
        <v>195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6"/>
    </row>
    <row r="9" spans="1:19" s="41" customFormat="1" ht="15.75">
      <c r="A9" s="389"/>
      <c r="B9" s="375" t="s">
        <v>396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6"/>
    </row>
    <row r="10" spans="1:19" s="41" customFormat="1" ht="15.75">
      <c r="A10" s="389"/>
      <c r="B10" s="375" t="s">
        <v>385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1:19" s="41" customFormat="1" ht="15.75">
      <c r="A11" s="389"/>
      <c r="B11" s="375" t="s">
        <v>171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6"/>
    </row>
    <row r="12" spans="1:19" s="40" customFormat="1" ht="15.75">
      <c r="A12" s="389"/>
      <c r="B12" s="375" t="s">
        <v>172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6"/>
    </row>
    <row r="13" spans="1:19" s="40" customFormat="1" ht="39.75" customHeight="1" thickBot="1">
      <c r="A13" s="200" t="s">
        <v>74</v>
      </c>
      <c r="B13" s="390" t="s">
        <v>257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1"/>
    </row>
    <row r="14" spans="1:19" s="40" customFormat="1" ht="15.75" customHeight="1" thickBot="1">
      <c r="A14" s="387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</row>
    <row r="15" spans="1:19" s="40" customFormat="1" ht="18.75" customHeight="1">
      <c r="A15" s="384" t="s">
        <v>77</v>
      </c>
      <c r="B15" s="392" t="s">
        <v>0</v>
      </c>
      <c r="C15" s="392" t="s">
        <v>22</v>
      </c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77" t="s">
        <v>113</v>
      </c>
      <c r="P15" s="377" t="s">
        <v>160</v>
      </c>
      <c r="Q15" s="377" t="s">
        <v>16</v>
      </c>
      <c r="R15" s="377" t="s">
        <v>75</v>
      </c>
      <c r="S15" s="381" t="s">
        <v>80</v>
      </c>
    </row>
    <row r="16" spans="1:19" s="40" customFormat="1" ht="33" customHeight="1">
      <c r="A16" s="385"/>
      <c r="B16" s="380"/>
      <c r="C16" s="380" t="s">
        <v>406</v>
      </c>
      <c r="D16" s="380"/>
      <c r="E16" s="380"/>
      <c r="F16" s="380" t="s">
        <v>407</v>
      </c>
      <c r="G16" s="380"/>
      <c r="H16" s="380"/>
      <c r="I16" s="380" t="s">
        <v>408</v>
      </c>
      <c r="J16" s="380"/>
      <c r="K16" s="380"/>
      <c r="L16" s="380" t="s">
        <v>413</v>
      </c>
      <c r="M16" s="380"/>
      <c r="N16" s="380"/>
      <c r="O16" s="378"/>
      <c r="P16" s="378"/>
      <c r="Q16" s="378"/>
      <c r="R16" s="378"/>
      <c r="S16" s="382"/>
    </row>
    <row r="17" spans="1:19" s="40" customFormat="1" ht="84" customHeight="1" thickBot="1">
      <c r="A17" s="386"/>
      <c r="B17" s="393"/>
      <c r="C17" s="201" t="s">
        <v>18</v>
      </c>
      <c r="D17" s="201"/>
      <c r="E17" s="201" t="s">
        <v>17</v>
      </c>
      <c r="F17" s="201" t="s">
        <v>18</v>
      </c>
      <c r="G17" s="201"/>
      <c r="H17" s="201" t="s">
        <v>17</v>
      </c>
      <c r="I17" s="201" t="s">
        <v>18</v>
      </c>
      <c r="J17" s="201"/>
      <c r="K17" s="201" t="s">
        <v>412</v>
      </c>
      <c r="L17" s="201" t="s">
        <v>18</v>
      </c>
      <c r="M17" s="201"/>
      <c r="N17" s="201" t="s">
        <v>411</v>
      </c>
      <c r="O17" s="379" t="s">
        <v>113</v>
      </c>
      <c r="P17" s="379"/>
      <c r="Q17" s="379"/>
      <c r="R17" s="379"/>
      <c r="S17" s="383"/>
    </row>
    <row r="18" spans="1:19" s="40" customFormat="1" ht="57.75" customHeight="1">
      <c r="A18" s="202" t="s">
        <v>227</v>
      </c>
      <c r="B18" s="203" t="s">
        <v>295</v>
      </c>
      <c r="C18" s="204" t="s">
        <v>81</v>
      </c>
      <c r="D18" s="204" t="s">
        <v>81</v>
      </c>
      <c r="E18" s="204" t="s">
        <v>81</v>
      </c>
      <c r="F18" s="204" t="s">
        <v>81</v>
      </c>
      <c r="G18" s="204" t="s">
        <v>81</v>
      </c>
      <c r="H18" s="204" t="s">
        <v>81</v>
      </c>
      <c r="I18" s="204" t="s">
        <v>81</v>
      </c>
      <c r="J18" s="204" t="s">
        <v>81</v>
      </c>
      <c r="K18" s="204" t="s">
        <v>81</v>
      </c>
      <c r="L18" s="204" t="s">
        <v>81</v>
      </c>
      <c r="M18" s="204" t="s">
        <v>81</v>
      </c>
      <c r="N18" s="204" t="s">
        <v>81</v>
      </c>
      <c r="O18" s="203" t="s">
        <v>196</v>
      </c>
      <c r="P18" s="205">
        <v>1</v>
      </c>
      <c r="Q18" s="203" t="s">
        <v>258</v>
      </c>
      <c r="R18" s="203" t="s">
        <v>198</v>
      </c>
      <c r="S18" s="206" t="s">
        <v>199</v>
      </c>
    </row>
    <row r="19" spans="1:19" s="40" customFormat="1" ht="60.75" customHeight="1">
      <c r="A19" s="401" t="s">
        <v>384</v>
      </c>
      <c r="B19" s="207" t="s">
        <v>228</v>
      </c>
      <c r="C19" s="208" t="s">
        <v>81</v>
      </c>
      <c r="D19" s="208" t="s">
        <v>81</v>
      </c>
      <c r="E19" s="208" t="s">
        <v>81</v>
      </c>
      <c r="F19" s="208" t="s">
        <v>81</v>
      </c>
      <c r="G19" s="208" t="s">
        <v>81</v>
      </c>
      <c r="H19" s="208" t="s">
        <v>81</v>
      </c>
      <c r="I19" s="208" t="s">
        <v>81</v>
      </c>
      <c r="J19" s="208" t="s">
        <v>81</v>
      </c>
      <c r="K19" s="208" t="s">
        <v>81</v>
      </c>
      <c r="L19" s="208" t="s">
        <v>81</v>
      </c>
      <c r="M19" s="208" t="s">
        <v>81</v>
      </c>
      <c r="N19" s="208" t="s">
        <v>81</v>
      </c>
      <c r="O19" s="207" t="s">
        <v>173</v>
      </c>
      <c r="P19" s="209">
        <v>1</v>
      </c>
      <c r="Q19" s="203" t="s">
        <v>258</v>
      </c>
      <c r="R19" s="207" t="s">
        <v>201</v>
      </c>
      <c r="S19" s="210" t="s">
        <v>174</v>
      </c>
    </row>
    <row r="20" spans="1:19" s="40" customFormat="1" ht="85.5" customHeight="1">
      <c r="A20" s="402"/>
      <c r="B20" s="207" t="s">
        <v>344</v>
      </c>
      <c r="C20" s="208" t="s">
        <v>81</v>
      </c>
      <c r="D20" s="208" t="s">
        <v>81</v>
      </c>
      <c r="E20" s="208" t="s">
        <v>81</v>
      </c>
      <c r="F20" s="208" t="s">
        <v>81</v>
      </c>
      <c r="G20" s="208" t="s">
        <v>81</v>
      </c>
      <c r="H20" s="208" t="s">
        <v>81</v>
      </c>
      <c r="I20" s="208" t="s">
        <v>81</v>
      </c>
      <c r="J20" s="208" t="s">
        <v>81</v>
      </c>
      <c r="K20" s="208" t="s">
        <v>81</v>
      </c>
      <c r="L20" s="208" t="s">
        <v>81</v>
      </c>
      <c r="M20" s="208" t="s">
        <v>81</v>
      </c>
      <c r="N20" s="208" t="s">
        <v>81</v>
      </c>
      <c r="O20" s="207" t="s">
        <v>176</v>
      </c>
      <c r="P20" s="209">
        <v>1</v>
      </c>
      <c r="Q20" s="203" t="s">
        <v>258</v>
      </c>
      <c r="R20" s="207" t="s">
        <v>201</v>
      </c>
      <c r="S20" s="210" t="s">
        <v>175</v>
      </c>
    </row>
    <row r="21" spans="1:19" s="40" customFormat="1" ht="90" customHeight="1">
      <c r="A21" s="211" t="s">
        <v>345</v>
      </c>
      <c r="B21" s="207" t="s">
        <v>229</v>
      </c>
      <c r="C21" s="208" t="s">
        <v>81</v>
      </c>
      <c r="D21" s="208" t="s">
        <v>81</v>
      </c>
      <c r="E21" s="208" t="s">
        <v>81</v>
      </c>
      <c r="F21" s="208" t="s">
        <v>81</v>
      </c>
      <c r="G21" s="208" t="s">
        <v>81</v>
      </c>
      <c r="H21" s="208" t="s">
        <v>81</v>
      </c>
      <c r="I21" s="208" t="s">
        <v>81</v>
      </c>
      <c r="J21" s="208" t="s">
        <v>81</v>
      </c>
      <c r="K21" s="208" t="s">
        <v>81</v>
      </c>
      <c r="L21" s="208" t="s">
        <v>81</v>
      </c>
      <c r="M21" s="208" t="s">
        <v>81</v>
      </c>
      <c r="N21" s="208" t="s">
        <v>81</v>
      </c>
      <c r="O21" s="207" t="s">
        <v>317</v>
      </c>
      <c r="P21" s="209">
        <v>0.7</v>
      </c>
      <c r="Q21" s="203" t="s">
        <v>258</v>
      </c>
      <c r="R21" s="207" t="s">
        <v>201</v>
      </c>
      <c r="S21" s="210" t="s">
        <v>202</v>
      </c>
    </row>
    <row r="22" spans="1:19" s="40" customFormat="1" ht="81" customHeight="1">
      <c r="A22" s="212" t="s">
        <v>259</v>
      </c>
      <c r="B22" s="207" t="s">
        <v>230</v>
      </c>
      <c r="C22" s="208" t="s">
        <v>81</v>
      </c>
      <c r="D22" s="208" t="s">
        <v>81</v>
      </c>
      <c r="E22" s="208" t="s">
        <v>81</v>
      </c>
      <c r="F22" s="208" t="s">
        <v>81</v>
      </c>
      <c r="G22" s="208" t="s">
        <v>81</v>
      </c>
      <c r="H22" s="208" t="s">
        <v>81</v>
      </c>
      <c r="I22" s="208" t="s">
        <v>81</v>
      </c>
      <c r="J22" s="208" t="s">
        <v>81</v>
      </c>
      <c r="K22" s="208" t="s">
        <v>81</v>
      </c>
      <c r="L22" s="208" t="s">
        <v>81</v>
      </c>
      <c r="M22" s="208" t="s">
        <v>81</v>
      </c>
      <c r="N22" s="208" t="s">
        <v>81</v>
      </c>
      <c r="O22" s="207" t="s">
        <v>203</v>
      </c>
      <c r="P22" s="209">
        <v>1</v>
      </c>
      <c r="Q22" s="203" t="s">
        <v>258</v>
      </c>
      <c r="R22" s="207" t="s">
        <v>200</v>
      </c>
      <c r="S22" s="210" t="s">
        <v>204</v>
      </c>
    </row>
    <row r="23" spans="1:19" s="40" customFormat="1" ht="61.5" customHeight="1">
      <c r="A23" s="399" t="s">
        <v>254</v>
      </c>
      <c r="B23" s="207" t="s">
        <v>347</v>
      </c>
      <c r="C23" s="208" t="s">
        <v>180</v>
      </c>
      <c r="D23" s="208" t="s">
        <v>180</v>
      </c>
      <c r="E23" s="208" t="s">
        <v>180</v>
      </c>
      <c r="F23" s="208" t="s">
        <v>180</v>
      </c>
      <c r="G23" s="208" t="s">
        <v>180</v>
      </c>
      <c r="H23" s="208" t="s">
        <v>180</v>
      </c>
      <c r="I23" s="208" t="s">
        <v>180</v>
      </c>
      <c r="J23" s="208" t="s">
        <v>180</v>
      </c>
      <c r="K23" s="208" t="s">
        <v>180</v>
      </c>
      <c r="L23" s="208" t="s">
        <v>180</v>
      </c>
      <c r="M23" s="208" t="s">
        <v>180</v>
      </c>
      <c r="N23" s="208" t="s">
        <v>180</v>
      </c>
      <c r="O23" s="207" t="s">
        <v>348</v>
      </c>
      <c r="P23" s="209">
        <v>1</v>
      </c>
      <c r="Q23" s="203" t="s">
        <v>258</v>
      </c>
      <c r="R23" s="207" t="s">
        <v>197</v>
      </c>
      <c r="S23" s="210" t="s">
        <v>205</v>
      </c>
    </row>
    <row r="24" spans="1:19" s="40" customFormat="1" ht="74.25" customHeight="1">
      <c r="A24" s="400"/>
      <c r="B24" s="207" t="s">
        <v>346</v>
      </c>
      <c r="C24" s="208" t="s">
        <v>180</v>
      </c>
      <c r="D24" s="208" t="s">
        <v>180</v>
      </c>
      <c r="E24" s="208" t="s">
        <v>180</v>
      </c>
      <c r="F24" s="208" t="s">
        <v>180</v>
      </c>
      <c r="G24" s="208" t="s">
        <v>180</v>
      </c>
      <c r="H24" s="208" t="s">
        <v>180</v>
      </c>
      <c r="I24" s="208" t="s">
        <v>180</v>
      </c>
      <c r="J24" s="208" t="s">
        <v>180</v>
      </c>
      <c r="K24" s="208" t="s">
        <v>180</v>
      </c>
      <c r="L24" s="208" t="s">
        <v>180</v>
      </c>
      <c r="M24" s="208" t="s">
        <v>180</v>
      </c>
      <c r="N24" s="208" t="s">
        <v>180</v>
      </c>
      <c r="O24" s="207" t="s">
        <v>349</v>
      </c>
      <c r="P24" s="209">
        <v>1</v>
      </c>
      <c r="Q24" s="203" t="s">
        <v>258</v>
      </c>
      <c r="R24" s="207" t="s">
        <v>197</v>
      </c>
      <c r="S24" s="210" t="s">
        <v>206</v>
      </c>
    </row>
    <row r="25" spans="1:19" s="40" customFormat="1" ht="76.5" customHeight="1">
      <c r="A25" s="394" t="s">
        <v>296</v>
      </c>
      <c r="B25" s="138" t="s">
        <v>231</v>
      </c>
      <c r="C25" s="208" t="s">
        <v>180</v>
      </c>
      <c r="D25" s="208" t="s">
        <v>180</v>
      </c>
      <c r="E25" s="208" t="s">
        <v>180</v>
      </c>
      <c r="F25" s="208" t="s">
        <v>180</v>
      </c>
      <c r="G25" s="208" t="s">
        <v>180</v>
      </c>
      <c r="H25" s="208" t="s">
        <v>180</v>
      </c>
      <c r="I25" s="208" t="s">
        <v>180</v>
      </c>
      <c r="J25" s="208" t="s">
        <v>180</v>
      </c>
      <c r="K25" s="208" t="s">
        <v>180</v>
      </c>
      <c r="L25" s="208" t="s">
        <v>180</v>
      </c>
      <c r="M25" s="208" t="s">
        <v>180</v>
      </c>
      <c r="N25" s="208" t="s">
        <v>180</v>
      </c>
      <c r="O25" s="207" t="s">
        <v>207</v>
      </c>
      <c r="P25" s="209">
        <v>1</v>
      </c>
      <c r="Q25" s="203" t="s">
        <v>258</v>
      </c>
      <c r="R25" s="207" t="s">
        <v>208</v>
      </c>
      <c r="S25" s="213" t="s">
        <v>177</v>
      </c>
    </row>
    <row r="26" spans="1:19" s="40" customFormat="1" ht="69" customHeight="1">
      <c r="A26" s="395"/>
      <c r="B26" s="139" t="s">
        <v>261</v>
      </c>
      <c r="C26" s="208" t="s">
        <v>81</v>
      </c>
      <c r="D26" s="208" t="s">
        <v>81</v>
      </c>
      <c r="E26" s="208" t="s">
        <v>81</v>
      </c>
      <c r="F26" s="208" t="s">
        <v>81</v>
      </c>
      <c r="G26" s="208" t="s">
        <v>81</v>
      </c>
      <c r="H26" s="208" t="s">
        <v>81</v>
      </c>
      <c r="I26" s="208" t="s">
        <v>81</v>
      </c>
      <c r="J26" s="208" t="s">
        <v>81</v>
      </c>
      <c r="K26" s="208" t="s">
        <v>81</v>
      </c>
      <c r="L26" s="208" t="s">
        <v>81</v>
      </c>
      <c r="M26" s="208" t="s">
        <v>81</v>
      </c>
      <c r="N26" s="208" t="s">
        <v>81</v>
      </c>
      <c r="O26" s="207" t="s">
        <v>209</v>
      </c>
      <c r="P26" s="209">
        <v>1</v>
      </c>
      <c r="Q26" s="203" t="s">
        <v>258</v>
      </c>
      <c r="R26" s="207" t="s">
        <v>208</v>
      </c>
      <c r="S26" s="214" t="s">
        <v>178</v>
      </c>
    </row>
    <row r="27" spans="1:19" s="40" customFormat="1" ht="87" customHeight="1">
      <c r="A27" s="395"/>
      <c r="B27" s="139" t="s">
        <v>232</v>
      </c>
      <c r="C27" s="208" t="s">
        <v>180</v>
      </c>
      <c r="D27" s="208" t="s">
        <v>180</v>
      </c>
      <c r="E27" s="208" t="s">
        <v>180</v>
      </c>
      <c r="F27" s="208" t="s">
        <v>180</v>
      </c>
      <c r="G27" s="208" t="s">
        <v>180</v>
      </c>
      <c r="H27" s="208" t="s">
        <v>180</v>
      </c>
      <c r="I27" s="208" t="s">
        <v>180</v>
      </c>
      <c r="J27" s="208" t="s">
        <v>180</v>
      </c>
      <c r="K27" s="208" t="s">
        <v>180</v>
      </c>
      <c r="L27" s="208" t="s">
        <v>180</v>
      </c>
      <c r="M27" s="208" t="s">
        <v>180</v>
      </c>
      <c r="N27" s="208" t="s">
        <v>180</v>
      </c>
      <c r="O27" s="207" t="s">
        <v>210</v>
      </c>
      <c r="P27" s="209">
        <v>1</v>
      </c>
      <c r="Q27" s="203" t="s">
        <v>258</v>
      </c>
      <c r="R27" s="207" t="s">
        <v>208</v>
      </c>
      <c r="S27" s="214" t="s">
        <v>179</v>
      </c>
    </row>
    <row r="28" spans="1:19" s="40" customFormat="1" ht="63" customHeight="1">
      <c r="A28" s="396"/>
      <c r="B28" s="139" t="s">
        <v>233</v>
      </c>
      <c r="C28" s="208" t="s">
        <v>81</v>
      </c>
      <c r="D28" s="208" t="s">
        <v>81</v>
      </c>
      <c r="E28" s="208" t="s">
        <v>81</v>
      </c>
      <c r="F28" s="208" t="s">
        <v>81</v>
      </c>
      <c r="G28" s="208" t="s">
        <v>81</v>
      </c>
      <c r="H28" s="208" t="s">
        <v>81</v>
      </c>
      <c r="I28" s="208" t="s">
        <v>81</v>
      </c>
      <c r="J28" s="208" t="s">
        <v>81</v>
      </c>
      <c r="K28" s="208" t="s">
        <v>81</v>
      </c>
      <c r="L28" s="208" t="s">
        <v>81</v>
      </c>
      <c r="M28" s="208" t="s">
        <v>81</v>
      </c>
      <c r="N28" s="208" t="s">
        <v>81</v>
      </c>
      <c r="O28" s="207" t="s">
        <v>211</v>
      </c>
      <c r="P28" s="207" t="s">
        <v>181</v>
      </c>
      <c r="Q28" s="203" t="s">
        <v>258</v>
      </c>
      <c r="R28" s="207" t="s">
        <v>208</v>
      </c>
      <c r="S28" s="214" t="s">
        <v>212</v>
      </c>
    </row>
    <row r="29" spans="1:19" s="40" customFormat="1" ht="72" customHeight="1">
      <c r="A29" s="397" t="s">
        <v>235</v>
      </c>
      <c r="B29" s="203" t="s">
        <v>234</v>
      </c>
      <c r="C29" s="208" t="s">
        <v>81</v>
      </c>
      <c r="D29" s="208" t="s">
        <v>81</v>
      </c>
      <c r="E29" s="208" t="s">
        <v>81</v>
      </c>
      <c r="F29" s="208" t="s">
        <v>81</v>
      </c>
      <c r="G29" s="208" t="s">
        <v>81</v>
      </c>
      <c r="H29" s="208" t="s">
        <v>81</v>
      </c>
      <c r="I29" s="208" t="s">
        <v>81</v>
      </c>
      <c r="J29" s="208" t="s">
        <v>81</v>
      </c>
      <c r="K29" s="208" t="s">
        <v>81</v>
      </c>
      <c r="L29" s="208" t="s">
        <v>81</v>
      </c>
      <c r="M29" s="208" t="s">
        <v>81</v>
      </c>
      <c r="N29" s="208" t="s">
        <v>180</v>
      </c>
      <c r="O29" s="209" t="s">
        <v>213</v>
      </c>
      <c r="P29" s="209">
        <v>1</v>
      </c>
      <c r="Q29" s="203" t="s">
        <v>258</v>
      </c>
      <c r="R29" s="207" t="s">
        <v>214</v>
      </c>
      <c r="S29" s="206" t="s">
        <v>226</v>
      </c>
    </row>
    <row r="30" spans="1:19" s="40" customFormat="1" ht="70.5" customHeight="1">
      <c r="A30" s="398"/>
      <c r="B30" s="203" t="s">
        <v>297</v>
      </c>
      <c r="C30" s="208" t="s">
        <v>180</v>
      </c>
      <c r="D30" s="208" t="s">
        <v>180</v>
      </c>
      <c r="E30" s="208" t="s">
        <v>180</v>
      </c>
      <c r="F30" s="208" t="s">
        <v>180</v>
      </c>
      <c r="G30" s="208" t="s">
        <v>180</v>
      </c>
      <c r="H30" s="208" t="s">
        <v>180</v>
      </c>
      <c r="I30" s="208" t="s">
        <v>180</v>
      </c>
      <c r="J30" s="208" t="s">
        <v>180</v>
      </c>
      <c r="K30" s="208" t="s">
        <v>180</v>
      </c>
      <c r="L30" s="208" t="s">
        <v>180</v>
      </c>
      <c r="M30" s="208" t="s">
        <v>180</v>
      </c>
      <c r="N30" s="208" t="s">
        <v>180</v>
      </c>
      <c r="O30" s="209" t="s">
        <v>265</v>
      </c>
      <c r="P30" s="209">
        <v>1</v>
      </c>
      <c r="Q30" s="203" t="s">
        <v>258</v>
      </c>
      <c r="R30" s="207" t="s">
        <v>214</v>
      </c>
      <c r="S30" s="206" t="s">
        <v>264</v>
      </c>
    </row>
    <row r="31" spans="1:19" s="40" customFormat="1" ht="69.75" customHeight="1">
      <c r="A31" s="398"/>
      <c r="B31" s="203" t="s">
        <v>236</v>
      </c>
      <c r="C31" s="208" t="s">
        <v>81</v>
      </c>
      <c r="D31" s="208" t="s">
        <v>81</v>
      </c>
      <c r="E31" s="208" t="s">
        <v>81</v>
      </c>
      <c r="F31" s="208" t="s">
        <v>81</v>
      </c>
      <c r="G31" s="208" t="s">
        <v>81</v>
      </c>
      <c r="H31" s="208" t="s">
        <v>81</v>
      </c>
      <c r="I31" s="208" t="s">
        <v>81</v>
      </c>
      <c r="J31" s="208" t="s">
        <v>81</v>
      </c>
      <c r="K31" s="208" t="s">
        <v>81</v>
      </c>
      <c r="L31" s="208" t="s">
        <v>81</v>
      </c>
      <c r="M31" s="208" t="s">
        <v>81</v>
      </c>
      <c r="N31" s="208" t="s">
        <v>81</v>
      </c>
      <c r="O31" s="207" t="s">
        <v>215</v>
      </c>
      <c r="P31" s="209">
        <v>1</v>
      </c>
      <c r="Q31" s="203" t="s">
        <v>258</v>
      </c>
      <c r="R31" s="207" t="s">
        <v>214</v>
      </c>
      <c r="S31" s="206" t="s">
        <v>216</v>
      </c>
    </row>
    <row r="32" spans="1:19" s="40" customFormat="1" ht="75.75" customHeight="1">
      <c r="A32" s="215" t="s">
        <v>283</v>
      </c>
      <c r="B32" s="216" t="s">
        <v>284</v>
      </c>
      <c r="C32" s="217" t="s">
        <v>81</v>
      </c>
      <c r="D32" s="217" t="s">
        <v>81</v>
      </c>
      <c r="E32" s="217" t="s">
        <v>81</v>
      </c>
      <c r="F32" s="217" t="s">
        <v>81</v>
      </c>
      <c r="G32" s="217" t="s">
        <v>81</v>
      </c>
      <c r="H32" s="217" t="s">
        <v>81</v>
      </c>
      <c r="I32" s="217" t="s">
        <v>81</v>
      </c>
      <c r="J32" s="217" t="s">
        <v>81</v>
      </c>
      <c r="K32" s="217" t="s">
        <v>81</v>
      </c>
      <c r="L32" s="217" t="s">
        <v>81</v>
      </c>
      <c r="M32" s="217" t="s">
        <v>81</v>
      </c>
      <c r="N32" s="217" t="s">
        <v>81</v>
      </c>
      <c r="O32" s="216" t="s">
        <v>285</v>
      </c>
      <c r="P32" s="218">
        <v>1</v>
      </c>
      <c r="Q32" s="219" t="s">
        <v>258</v>
      </c>
      <c r="R32" s="216" t="s">
        <v>217</v>
      </c>
      <c r="S32" s="220" t="s">
        <v>286</v>
      </c>
    </row>
    <row r="33" spans="1:19" ht="63" customHeight="1">
      <c r="A33" s="221" t="s">
        <v>252</v>
      </c>
      <c r="B33" s="207" t="s">
        <v>298</v>
      </c>
      <c r="C33" s="222" t="s">
        <v>81</v>
      </c>
      <c r="D33" s="222" t="s">
        <v>81</v>
      </c>
      <c r="E33" s="222" t="s">
        <v>81</v>
      </c>
      <c r="F33" s="222" t="s">
        <v>81</v>
      </c>
      <c r="G33" s="222" t="s">
        <v>81</v>
      </c>
      <c r="H33" s="222" t="s">
        <v>81</v>
      </c>
      <c r="I33" s="222" t="s">
        <v>81</v>
      </c>
      <c r="J33" s="222" t="s">
        <v>81</v>
      </c>
      <c r="K33" s="222" t="s">
        <v>81</v>
      </c>
      <c r="L33" s="222" t="s">
        <v>81</v>
      </c>
      <c r="M33" s="222" t="s">
        <v>81</v>
      </c>
      <c r="N33" s="222" t="s">
        <v>81</v>
      </c>
      <c r="O33" s="207" t="s">
        <v>253</v>
      </c>
      <c r="P33" s="209">
        <v>1</v>
      </c>
      <c r="Q33" s="207" t="s">
        <v>258</v>
      </c>
      <c r="R33" s="207" t="s">
        <v>218</v>
      </c>
      <c r="S33" s="207" t="s">
        <v>318</v>
      </c>
    </row>
    <row r="34" spans="1:19" ht="15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5"/>
      <c r="S34" s="114"/>
    </row>
    <row r="35" spans="1:19" ht="16.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5"/>
      <c r="S35" s="114"/>
    </row>
    <row r="36" spans="1:19" ht="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5"/>
      <c r="S36" s="114"/>
    </row>
    <row r="37" spans="1:19" ht="12" customHeight="1">
      <c r="A37" s="17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5"/>
      <c r="S37" s="114"/>
    </row>
    <row r="38" spans="1:19" ht="15">
      <c r="A38" s="179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5"/>
      <c r="S38" s="114"/>
    </row>
    <row r="39" spans="1:19" ht="15">
      <c r="A39" s="179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5"/>
      <c r="S39" s="114"/>
    </row>
    <row r="40" spans="1:19" ht="15">
      <c r="A40" s="179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15"/>
      <c r="S40" s="114"/>
    </row>
    <row r="41" spans="1:19" ht="1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  <c r="R41" s="115"/>
      <c r="S41" s="114"/>
    </row>
    <row r="42" spans="1:19" ht="1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  <c r="R42" s="115"/>
      <c r="S42" s="114"/>
    </row>
    <row r="43" spans="1:19" ht="1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  <c r="R43" s="115"/>
      <c r="S43" s="114"/>
    </row>
    <row r="44" spans="1:19" ht="1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  <c r="R44" s="115"/>
      <c r="S44" s="114"/>
    </row>
    <row r="45" spans="1:19" ht="1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5"/>
      <c r="S45" s="114"/>
    </row>
    <row r="46" spans="1:19" ht="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  <c r="R46" s="115"/>
      <c r="S46" s="114"/>
    </row>
  </sheetData>
  <sheetProtection selectLockedCells="1" selectUnlockedCells="1"/>
  <mergeCells count="31">
    <mergeCell ref="A25:A28"/>
    <mergeCell ref="A29:A31"/>
    <mergeCell ref="A23:A24"/>
    <mergeCell ref="A19:A20"/>
    <mergeCell ref="B13:S13"/>
    <mergeCell ref="O15:O17"/>
    <mergeCell ref="P15:P17"/>
    <mergeCell ref="B15:B17"/>
    <mergeCell ref="C15:N15"/>
    <mergeCell ref="C16:E16"/>
    <mergeCell ref="I16:K16"/>
    <mergeCell ref="A3:S3"/>
    <mergeCell ref="B12:S12"/>
    <mergeCell ref="S15:S17"/>
    <mergeCell ref="A15:A17"/>
    <mergeCell ref="B8:S8"/>
    <mergeCell ref="A14:S14"/>
    <mergeCell ref="A7:A12"/>
    <mergeCell ref="B7:S7"/>
    <mergeCell ref="R15:R17"/>
    <mergeCell ref="B11:S11"/>
    <mergeCell ref="A1:A2"/>
    <mergeCell ref="B1:R2"/>
    <mergeCell ref="B4:S4"/>
    <mergeCell ref="B5:S5"/>
    <mergeCell ref="B6:S6"/>
    <mergeCell ref="Q15:Q17"/>
    <mergeCell ref="L16:N16"/>
    <mergeCell ref="B10:S10"/>
    <mergeCell ref="F16:H16"/>
    <mergeCell ref="B9:S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137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PageLayoutView="0" workbookViewId="0" topLeftCell="A1">
      <selection activeCell="O17" sqref="O17"/>
    </sheetView>
  </sheetViews>
  <sheetFormatPr defaultColWidth="9.140625" defaultRowHeight="12.75"/>
  <cols>
    <col min="1" max="1" width="33.28125" style="180" customWidth="1"/>
    <col min="2" max="2" width="35.421875" style="180" customWidth="1"/>
    <col min="3" max="14" width="3.7109375" style="180" customWidth="1"/>
    <col min="15" max="15" width="18.8515625" style="180" customWidth="1"/>
    <col min="16" max="16" width="17.140625" style="180" customWidth="1"/>
    <col min="17" max="17" width="20.8515625" style="39" customWidth="1"/>
    <col min="18" max="18" width="21.140625" style="39" customWidth="1"/>
    <col min="19" max="19" width="45.28125" style="180" customWidth="1"/>
    <col min="20" max="20" width="11.421875" style="180" customWidth="1"/>
    <col min="21" max="16384" width="9.140625" style="180" customWidth="1"/>
  </cols>
  <sheetData>
    <row r="1" spans="1:19" ht="38.25" customHeight="1">
      <c r="A1" s="420"/>
      <c r="B1" s="344" t="s">
        <v>266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422"/>
      <c r="S1" s="36" t="s">
        <v>78</v>
      </c>
    </row>
    <row r="2" spans="1:19" ht="42" customHeight="1" thickBot="1">
      <c r="A2" s="421"/>
      <c r="B2" s="346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423"/>
      <c r="S2" s="38" t="s">
        <v>79</v>
      </c>
    </row>
    <row r="3" spans="1:19" ht="15.75" thickBot="1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</row>
    <row r="4" spans="1:19" ht="24" customHeight="1">
      <c r="A4" s="181" t="s">
        <v>76</v>
      </c>
      <c r="B4" s="349" t="s">
        <v>414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50"/>
    </row>
    <row r="5" spans="1:19" s="182" customFormat="1" ht="15.75">
      <c r="A5" s="193" t="s">
        <v>20</v>
      </c>
      <c r="B5" s="373" t="s">
        <v>219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418"/>
    </row>
    <row r="6" spans="1:19" s="41" customFormat="1" ht="15.75">
      <c r="A6" s="193" t="s">
        <v>161</v>
      </c>
      <c r="B6" s="375" t="s">
        <v>387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418"/>
    </row>
    <row r="7" spans="1:19" s="41" customFormat="1" ht="15.75">
      <c r="A7" s="407" t="s">
        <v>21</v>
      </c>
      <c r="B7" s="375" t="s">
        <v>388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418"/>
    </row>
    <row r="8" spans="1:19" s="41" customFormat="1" ht="15.75">
      <c r="A8" s="408"/>
      <c r="B8" s="375" t="s">
        <v>389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418"/>
    </row>
    <row r="9" spans="1:19" s="41" customFormat="1" ht="15.75">
      <c r="A9" s="408"/>
      <c r="B9" s="404" t="s">
        <v>390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6"/>
    </row>
    <row r="10" spans="1:19" s="41" customFormat="1" ht="15.75">
      <c r="A10" s="409"/>
      <c r="B10" s="404" t="s">
        <v>391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6"/>
    </row>
    <row r="11" spans="1:19" s="182" customFormat="1" ht="41.25" customHeight="1" thickBot="1">
      <c r="A11" s="105" t="s">
        <v>74</v>
      </c>
      <c r="B11" s="428" t="s">
        <v>395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429"/>
    </row>
    <row r="12" spans="1:19" s="182" customFormat="1" ht="13.5" customHeight="1" thickBot="1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182" customFormat="1" ht="21" customHeight="1">
      <c r="A13" s="354" t="s">
        <v>77</v>
      </c>
      <c r="B13" s="324" t="s">
        <v>0</v>
      </c>
      <c r="C13" s="324" t="s">
        <v>22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54" t="s">
        <v>113</v>
      </c>
      <c r="P13" s="433" t="s">
        <v>160</v>
      </c>
      <c r="Q13" s="324" t="s">
        <v>16</v>
      </c>
      <c r="R13" s="324" t="s">
        <v>75</v>
      </c>
      <c r="S13" s="426" t="s">
        <v>80</v>
      </c>
    </row>
    <row r="14" spans="1:19" s="182" customFormat="1" ht="17.25" customHeight="1">
      <c r="A14" s="355"/>
      <c r="B14" s="335"/>
      <c r="C14" s="335" t="s">
        <v>406</v>
      </c>
      <c r="D14" s="335"/>
      <c r="E14" s="335"/>
      <c r="F14" s="335" t="s">
        <v>407</v>
      </c>
      <c r="G14" s="335"/>
      <c r="H14" s="335"/>
      <c r="I14" s="335" t="s">
        <v>408</v>
      </c>
      <c r="J14" s="335"/>
      <c r="K14" s="335"/>
      <c r="L14" s="335" t="s">
        <v>413</v>
      </c>
      <c r="M14" s="335"/>
      <c r="N14" s="335"/>
      <c r="O14" s="355"/>
      <c r="P14" s="434"/>
      <c r="Q14" s="335"/>
      <c r="R14" s="335"/>
      <c r="S14" s="427"/>
    </row>
    <row r="15" spans="1:19" s="182" customFormat="1" ht="73.5" customHeight="1">
      <c r="A15" s="355"/>
      <c r="B15" s="335"/>
      <c r="C15" s="107" t="s">
        <v>18</v>
      </c>
      <c r="D15" s="107"/>
      <c r="E15" s="107" t="s">
        <v>17</v>
      </c>
      <c r="F15" s="107" t="s">
        <v>18</v>
      </c>
      <c r="G15" s="107"/>
      <c r="H15" s="107" t="s">
        <v>17</v>
      </c>
      <c r="I15" s="107" t="s">
        <v>18</v>
      </c>
      <c r="J15" s="107"/>
      <c r="K15" s="107" t="s">
        <v>17</v>
      </c>
      <c r="L15" s="107" t="s">
        <v>18</v>
      </c>
      <c r="M15" s="107"/>
      <c r="N15" s="107" t="s">
        <v>411</v>
      </c>
      <c r="O15" s="419" t="s">
        <v>113</v>
      </c>
      <c r="P15" s="435"/>
      <c r="Q15" s="335"/>
      <c r="R15" s="335"/>
      <c r="S15" s="427"/>
    </row>
    <row r="16" spans="1:19" s="182" customFormat="1" ht="99" customHeight="1">
      <c r="A16" s="410" t="s">
        <v>319</v>
      </c>
      <c r="B16" s="109" t="s">
        <v>331</v>
      </c>
      <c r="C16" s="189" t="s">
        <v>81</v>
      </c>
      <c r="D16" s="189" t="s">
        <v>81</v>
      </c>
      <c r="E16" s="189" t="s">
        <v>81</v>
      </c>
      <c r="F16" s="189" t="s">
        <v>81</v>
      </c>
      <c r="G16" s="189" t="s">
        <v>81</v>
      </c>
      <c r="H16" s="189" t="s">
        <v>81</v>
      </c>
      <c r="I16" s="189" t="s">
        <v>81</v>
      </c>
      <c r="J16" s="189" t="s">
        <v>81</v>
      </c>
      <c r="K16" s="189" t="s">
        <v>81</v>
      </c>
      <c r="L16" s="189" t="s">
        <v>81</v>
      </c>
      <c r="M16" s="189" t="s">
        <v>81</v>
      </c>
      <c r="N16" s="189" t="s">
        <v>81</v>
      </c>
      <c r="O16" s="109" t="s">
        <v>320</v>
      </c>
      <c r="P16" s="106" t="s">
        <v>321</v>
      </c>
      <c r="Q16" s="185" t="s">
        <v>256</v>
      </c>
      <c r="R16" s="185" t="s">
        <v>323</v>
      </c>
      <c r="S16" s="186" t="s">
        <v>322</v>
      </c>
    </row>
    <row r="17" spans="1:19" s="182" customFormat="1" ht="106.5" customHeight="1">
      <c r="A17" s="411"/>
      <c r="B17" s="109" t="s">
        <v>332</v>
      </c>
      <c r="C17" s="189" t="s">
        <v>81</v>
      </c>
      <c r="D17" s="189" t="s">
        <v>81</v>
      </c>
      <c r="E17" s="189" t="s">
        <v>81</v>
      </c>
      <c r="F17" s="189" t="s">
        <v>81</v>
      </c>
      <c r="G17" s="189" t="s">
        <v>81</v>
      </c>
      <c r="H17" s="189" t="s">
        <v>81</v>
      </c>
      <c r="I17" s="189" t="s">
        <v>81</v>
      </c>
      <c r="J17" s="189" t="s">
        <v>81</v>
      </c>
      <c r="K17" s="189" t="s">
        <v>81</v>
      </c>
      <c r="L17" s="189" t="s">
        <v>81</v>
      </c>
      <c r="M17" s="189" t="s">
        <v>81</v>
      </c>
      <c r="N17" s="189" t="s">
        <v>81</v>
      </c>
      <c r="O17" s="109" t="s">
        <v>324</v>
      </c>
      <c r="P17" s="106" t="s">
        <v>329</v>
      </c>
      <c r="Q17" s="185" t="s">
        <v>325</v>
      </c>
      <c r="R17" s="185" t="s">
        <v>326</v>
      </c>
      <c r="S17" s="186" t="s">
        <v>327</v>
      </c>
    </row>
    <row r="18" spans="1:19" s="182" customFormat="1" ht="78.75" customHeight="1">
      <c r="A18" s="412" t="s">
        <v>357</v>
      </c>
      <c r="B18" s="109" t="s">
        <v>350</v>
      </c>
      <c r="C18" s="189" t="s">
        <v>81</v>
      </c>
      <c r="D18" s="189" t="s">
        <v>81</v>
      </c>
      <c r="E18" s="189" t="s">
        <v>81</v>
      </c>
      <c r="F18" s="189" t="s">
        <v>81</v>
      </c>
      <c r="G18" s="189" t="s">
        <v>81</v>
      </c>
      <c r="H18" s="189" t="s">
        <v>81</v>
      </c>
      <c r="I18" s="189" t="s">
        <v>81</v>
      </c>
      <c r="J18" s="189" t="s">
        <v>81</v>
      </c>
      <c r="K18" s="189" t="s">
        <v>81</v>
      </c>
      <c r="L18" s="189" t="s">
        <v>81</v>
      </c>
      <c r="M18" s="189" t="s">
        <v>81</v>
      </c>
      <c r="N18" s="189" t="s">
        <v>81</v>
      </c>
      <c r="O18" s="197" t="s">
        <v>358</v>
      </c>
      <c r="P18" s="106" t="s">
        <v>328</v>
      </c>
      <c r="Q18" s="185" t="s">
        <v>256</v>
      </c>
      <c r="R18" s="185" t="s">
        <v>361</v>
      </c>
      <c r="S18" s="186" t="s">
        <v>330</v>
      </c>
    </row>
    <row r="19" spans="1:19" s="182" customFormat="1" ht="63.75" customHeight="1">
      <c r="A19" s="413"/>
      <c r="B19" s="109" t="s">
        <v>359</v>
      </c>
      <c r="C19" s="189" t="s">
        <v>81</v>
      </c>
      <c r="D19" s="189" t="s">
        <v>81</v>
      </c>
      <c r="E19" s="189" t="s">
        <v>81</v>
      </c>
      <c r="F19" s="189" t="s">
        <v>81</v>
      </c>
      <c r="G19" s="189" t="s">
        <v>81</v>
      </c>
      <c r="H19" s="189" t="s">
        <v>81</v>
      </c>
      <c r="I19" s="189" t="s">
        <v>81</v>
      </c>
      <c r="J19" s="189" t="s">
        <v>81</v>
      </c>
      <c r="K19" s="189" t="s">
        <v>81</v>
      </c>
      <c r="L19" s="189" t="s">
        <v>81</v>
      </c>
      <c r="M19" s="189" t="s">
        <v>81</v>
      </c>
      <c r="N19" s="189" t="s">
        <v>81</v>
      </c>
      <c r="O19" s="194" t="s">
        <v>360</v>
      </c>
      <c r="P19" s="194" t="s">
        <v>360</v>
      </c>
      <c r="Q19" s="185" t="s">
        <v>256</v>
      </c>
      <c r="R19" s="185" t="s">
        <v>361</v>
      </c>
      <c r="S19" s="194" t="s">
        <v>360</v>
      </c>
    </row>
    <row r="20" spans="1:19" s="183" customFormat="1" ht="96.75" customHeight="1">
      <c r="A20" s="413"/>
      <c r="B20" s="132" t="s">
        <v>339</v>
      </c>
      <c r="C20" s="189" t="s">
        <v>81</v>
      </c>
      <c r="D20" s="189" t="s">
        <v>81</v>
      </c>
      <c r="E20" s="189" t="s">
        <v>81</v>
      </c>
      <c r="F20" s="189" t="s">
        <v>81</v>
      </c>
      <c r="G20" s="189" t="s">
        <v>81</v>
      </c>
      <c r="H20" s="189" t="s">
        <v>81</v>
      </c>
      <c r="I20" s="189" t="s">
        <v>81</v>
      </c>
      <c r="J20" s="189" t="s">
        <v>81</v>
      </c>
      <c r="K20" s="189" t="s">
        <v>81</v>
      </c>
      <c r="L20" s="189" t="s">
        <v>81</v>
      </c>
      <c r="M20" s="189" t="s">
        <v>81</v>
      </c>
      <c r="N20" s="189" t="s">
        <v>81</v>
      </c>
      <c r="O20" s="124" t="s">
        <v>334</v>
      </c>
      <c r="P20" s="112" t="s">
        <v>335</v>
      </c>
      <c r="Q20" s="42" t="s">
        <v>256</v>
      </c>
      <c r="R20" s="42" t="s">
        <v>256</v>
      </c>
      <c r="S20" s="188" t="s">
        <v>333</v>
      </c>
    </row>
    <row r="21" spans="1:19" s="183" customFormat="1" ht="110.25" customHeight="1">
      <c r="A21" s="413"/>
      <c r="B21" s="132" t="s">
        <v>362</v>
      </c>
      <c r="C21" s="42" t="s">
        <v>180</v>
      </c>
      <c r="D21" s="42" t="s">
        <v>180</v>
      </c>
      <c r="E21" s="42" t="s">
        <v>180</v>
      </c>
      <c r="F21" s="42" t="s">
        <v>180</v>
      </c>
      <c r="G21" s="42" t="s">
        <v>180</v>
      </c>
      <c r="H21" s="42" t="s">
        <v>180</v>
      </c>
      <c r="I21" s="42" t="s">
        <v>180</v>
      </c>
      <c r="J21" s="42" t="s">
        <v>180</v>
      </c>
      <c r="K21" s="42" t="s">
        <v>180</v>
      </c>
      <c r="L21" s="42" t="s">
        <v>180</v>
      </c>
      <c r="M21" s="42" t="s">
        <v>180</v>
      </c>
      <c r="N21" s="42" t="s">
        <v>180</v>
      </c>
      <c r="O21" s="112" t="s">
        <v>220</v>
      </c>
      <c r="P21" s="42" t="s">
        <v>336</v>
      </c>
      <c r="Q21" s="42" t="s">
        <v>256</v>
      </c>
      <c r="R21" s="42" t="s">
        <v>256</v>
      </c>
      <c r="S21" s="120" t="s">
        <v>337</v>
      </c>
    </row>
    <row r="22" spans="1:19" s="183" customFormat="1" ht="105">
      <c r="A22" s="413"/>
      <c r="B22" s="154" t="s">
        <v>351</v>
      </c>
      <c r="C22" s="42" t="s">
        <v>180</v>
      </c>
      <c r="D22" s="42" t="s">
        <v>180</v>
      </c>
      <c r="E22" s="42" t="s">
        <v>180</v>
      </c>
      <c r="F22" s="42" t="s">
        <v>180</v>
      </c>
      <c r="G22" s="42" t="s">
        <v>180</v>
      </c>
      <c r="H22" s="42" t="s">
        <v>180</v>
      </c>
      <c r="I22" s="42" t="s">
        <v>180</v>
      </c>
      <c r="J22" s="42" t="s">
        <v>180</v>
      </c>
      <c r="K22" s="42" t="s">
        <v>180</v>
      </c>
      <c r="L22" s="42" t="s">
        <v>81</v>
      </c>
      <c r="M22" s="42" t="s">
        <v>81</v>
      </c>
      <c r="N22" s="42" t="s">
        <v>81</v>
      </c>
      <c r="O22" s="42" t="s">
        <v>363</v>
      </c>
      <c r="P22" s="42" t="s">
        <v>364</v>
      </c>
      <c r="Q22" s="42" t="s">
        <v>256</v>
      </c>
      <c r="R22" s="42" t="s">
        <v>260</v>
      </c>
      <c r="S22" s="120" t="s">
        <v>338</v>
      </c>
    </row>
    <row r="23" spans="1:19" s="183" customFormat="1" ht="97.5" customHeight="1" thickBot="1">
      <c r="A23" s="413"/>
      <c r="B23" s="192" t="s">
        <v>365</v>
      </c>
      <c r="C23" s="235" t="s">
        <v>180</v>
      </c>
      <c r="D23" s="235" t="s">
        <v>180</v>
      </c>
      <c r="E23" s="235" t="s">
        <v>180</v>
      </c>
      <c r="F23" s="235" t="s">
        <v>180</v>
      </c>
      <c r="G23" s="235" t="s">
        <v>180</v>
      </c>
      <c r="H23" s="235" t="s">
        <v>180</v>
      </c>
      <c r="I23" s="235" t="s">
        <v>180</v>
      </c>
      <c r="J23" s="235" t="s">
        <v>180</v>
      </c>
      <c r="K23" s="235" t="s">
        <v>180</v>
      </c>
      <c r="L23" s="235" t="s">
        <v>180</v>
      </c>
      <c r="M23" s="235" t="s">
        <v>180</v>
      </c>
      <c r="N23" s="235" t="s">
        <v>180</v>
      </c>
      <c r="O23" s="235" t="s">
        <v>355</v>
      </c>
      <c r="P23" s="187" t="s">
        <v>354</v>
      </c>
      <c r="Q23" s="187" t="s">
        <v>256</v>
      </c>
      <c r="R23" s="187" t="s">
        <v>260</v>
      </c>
      <c r="S23" s="191" t="s">
        <v>356</v>
      </c>
    </row>
    <row r="24" spans="1:19" s="183" customFormat="1" ht="158.25" customHeight="1" thickBot="1">
      <c r="A24" s="414"/>
      <c r="B24" s="184" t="s">
        <v>271</v>
      </c>
      <c r="C24" s="111" t="s">
        <v>81</v>
      </c>
      <c r="D24" s="111" t="s">
        <v>81</v>
      </c>
      <c r="E24" s="111" t="s">
        <v>81</v>
      </c>
      <c r="F24" s="111" t="s">
        <v>81</v>
      </c>
      <c r="G24" s="111" t="s">
        <v>81</v>
      </c>
      <c r="H24" s="111" t="s">
        <v>81</v>
      </c>
      <c r="I24" s="111" t="s">
        <v>81</v>
      </c>
      <c r="J24" s="111" t="s">
        <v>81</v>
      </c>
      <c r="K24" s="111" t="s">
        <v>81</v>
      </c>
      <c r="L24" s="111" t="s">
        <v>81</v>
      </c>
      <c r="M24" s="111" t="s">
        <v>81</v>
      </c>
      <c r="N24" s="111" t="s">
        <v>81</v>
      </c>
      <c r="O24" s="111" t="s">
        <v>225</v>
      </c>
      <c r="P24" s="111" t="s">
        <v>241</v>
      </c>
      <c r="Q24" s="122" t="s">
        <v>256</v>
      </c>
      <c r="R24" s="42" t="s">
        <v>256</v>
      </c>
      <c r="S24" s="125" t="s">
        <v>248</v>
      </c>
    </row>
    <row r="25" spans="1:19" s="183" customFormat="1" ht="120.75" thickBot="1">
      <c r="A25" s="430" t="s">
        <v>237</v>
      </c>
      <c r="B25" s="132" t="s">
        <v>273</v>
      </c>
      <c r="C25" s="42" t="s">
        <v>180</v>
      </c>
      <c r="D25" s="42" t="s">
        <v>180</v>
      </c>
      <c r="E25" s="42" t="s">
        <v>180</v>
      </c>
      <c r="F25" s="42" t="s">
        <v>180</v>
      </c>
      <c r="G25" s="42" t="s">
        <v>180</v>
      </c>
      <c r="H25" s="42" t="s">
        <v>180</v>
      </c>
      <c r="I25" s="42" t="s">
        <v>180</v>
      </c>
      <c r="J25" s="42" t="s">
        <v>180</v>
      </c>
      <c r="K25" s="42" t="s">
        <v>180</v>
      </c>
      <c r="L25" s="42" t="s">
        <v>180</v>
      </c>
      <c r="M25" s="42" t="s">
        <v>180</v>
      </c>
      <c r="N25" s="42" t="s">
        <v>180</v>
      </c>
      <c r="O25" s="42" t="s">
        <v>274</v>
      </c>
      <c r="P25" s="112">
        <v>1</v>
      </c>
      <c r="Q25" s="122" t="s">
        <v>256</v>
      </c>
      <c r="R25" s="42" t="s">
        <v>366</v>
      </c>
      <c r="S25" s="120" t="s">
        <v>186</v>
      </c>
    </row>
    <row r="26" spans="1:19" s="183" customFormat="1" ht="75">
      <c r="A26" s="431"/>
      <c r="B26" s="132" t="s">
        <v>340</v>
      </c>
      <c r="C26" s="111" t="s">
        <v>81</v>
      </c>
      <c r="D26" s="111" t="s">
        <v>81</v>
      </c>
      <c r="E26" s="111" t="s">
        <v>81</v>
      </c>
      <c r="F26" s="111" t="s">
        <v>81</v>
      </c>
      <c r="G26" s="111" t="s">
        <v>81</v>
      </c>
      <c r="H26" s="111" t="s">
        <v>81</v>
      </c>
      <c r="I26" s="111" t="s">
        <v>81</v>
      </c>
      <c r="J26" s="111" t="s">
        <v>81</v>
      </c>
      <c r="K26" s="111" t="s">
        <v>81</v>
      </c>
      <c r="L26" s="111" t="s">
        <v>81</v>
      </c>
      <c r="M26" s="111" t="s">
        <v>81</v>
      </c>
      <c r="N26" s="111" t="s">
        <v>81</v>
      </c>
      <c r="O26" s="42" t="s">
        <v>275</v>
      </c>
      <c r="P26" s="42" t="s">
        <v>276</v>
      </c>
      <c r="Q26" s="155" t="s">
        <v>256</v>
      </c>
      <c r="R26" s="42" t="s">
        <v>366</v>
      </c>
      <c r="S26" s="120" t="s">
        <v>281</v>
      </c>
    </row>
    <row r="27" spans="1:19" s="183" customFormat="1" ht="60">
      <c r="A27" s="432"/>
      <c r="B27" s="132" t="s">
        <v>272</v>
      </c>
      <c r="C27" s="111" t="s">
        <v>81</v>
      </c>
      <c r="D27" s="111" t="s">
        <v>81</v>
      </c>
      <c r="E27" s="111" t="s">
        <v>81</v>
      </c>
      <c r="F27" s="111" t="s">
        <v>81</v>
      </c>
      <c r="G27" s="111" t="s">
        <v>81</v>
      </c>
      <c r="H27" s="111" t="s">
        <v>81</v>
      </c>
      <c r="I27" s="111" t="s">
        <v>81</v>
      </c>
      <c r="J27" s="111" t="s">
        <v>81</v>
      </c>
      <c r="K27" s="111" t="s">
        <v>81</v>
      </c>
      <c r="L27" s="111" t="s">
        <v>81</v>
      </c>
      <c r="M27" s="111" t="s">
        <v>81</v>
      </c>
      <c r="N27" s="111" t="s">
        <v>81</v>
      </c>
      <c r="O27" s="178" t="s">
        <v>251</v>
      </c>
      <c r="P27" s="112">
        <v>0.9</v>
      </c>
      <c r="Q27" s="42" t="s">
        <v>256</v>
      </c>
      <c r="R27" s="42" t="s">
        <v>366</v>
      </c>
      <c r="S27" s="120" t="s">
        <v>342</v>
      </c>
    </row>
    <row r="28" spans="1:19" s="183" customFormat="1" ht="76.5" customHeight="1">
      <c r="A28" s="415" t="s">
        <v>392</v>
      </c>
      <c r="B28" s="132" t="s">
        <v>393</v>
      </c>
      <c r="C28" s="111" t="s">
        <v>180</v>
      </c>
      <c r="D28" s="111" t="s">
        <v>180</v>
      </c>
      <c r="E28" s="111" t="s">
        <v>180</v>
      </c>
      <c r="F28" s="111" t="s">
        <v>180</v>
      </c>
      <c r="G28" s="111" t="s">
        <v>180</v>
      </c>
      <c r="H28" s="111" t="s">
        <v>180</v>
      </c>
      <c r="I28" s="111" t="s">
        <v>180</v>
      </c>
      <c r="J28" s="111" t="s">
        <v>180</v>
      </c>
      <c r="K28" s="111" t="s">
        <v>180</v>
      </c>
      <c r="L28" s="111" t="s">
        <v>180</v>
      </c>
      <c r="M28" s="111" t="s">
        <v>180</v>
      </c>
      <c r="N28" s="111" t="s">
        <v>180</v>
      </c>
      <c r="O28" s="190" t="s">
        <v>368</v>
      </c>
      <c r="P28" s="112">
        <v>1</v>
      </c>
      <c r="Q28" s="42" t="s">
        <v>367</v>
      </c>
      <c r="R28" s="42" t="s">
        <v>367</v>
      </c>
      <c r="S28" s="191" t="s">
        <v>343</v>
      </c>
    </row>
    <row r="29" spans="1:19" ht="195">
      <c r="A29" s="416"/>
      <c r="B29" s="132" t="s">
        <v>341</v>
      </c>
      <c r="C29" s="111" t="s">
        <v>180</v>
      </c>
      <c r="D29" s="111" t="s">
        <v>180</v>
      </c>
      <c r="E29" s="111" t="s">
        <v>180</v>
      </c>
      <c r="F29" s="111" t="s">
        <v>180</v>
      </c>
      <c r="G29" s="111" t="s">
        <v>180</v>
      </c>
      <c r="H29" s="111" t="s">
        <v>180</v>
      </c>
      <c r="I29" s="111" t="s">
        <v>180</v>
      </c>
      <c r="J29" s="111" t="s">
        <v>180</v>
      </c>
      <c r="K29" s="111" t="s">
        <v>180</v>
      </c>
      <c r="L29" s="111" t="s">
        <v>180</v>
      </c>
      <c r="M29" s="111" t="s">
        <v>180</v>
      </c>
      <c r="N29" s="111" t="s">
        <v>180</v>
      </c>
      <c r="O29" s="123" t="s">
        <v>278</v>
      </c>
      <c r="P29" s="113">
        <v>1</v>
      </c>
      <c r="Q29" s="42" t="s">
        <v>367</v>
      </c>
      <c r="R29" s="42" t="s">
        <v>367</v>
      </c>
      <c r="S29" s="125" t="s">
        <v>282</v>
      </c>
    </row>
    <row r="30" spans="1:19" ht="60">
      <c r="A30" s="416"/>
      <c r="B30" s="132" t="s">
        <v>394</v>
      </c>
      <c r="C30" s="111" t="s">
        <v>180</v>
      </c>
      <c r="D30" s="111" t="s">
        <v>180</v>
      </c>
      <c r="E30" s="111" t="s">
        <v>180</v>
      </c>
      <c r="F30" s="111" t="s">
        <v>180</v>
      </c>
      <c r="G30" s="111" t="s">
        <v>180</v>
      </c>
      <c r="H30" s="111" t="s">
        <v>180</v>
      </c>
      <c r="I30" s="111" t="s">
        <v>180</v>
      </c>
      <c r="J30" s="111" t="s">
        <v>180</v>
      </c>
      <c r="K30" s="111" t="s">
        <v>180</v>
      </c>
      <c r="L30" s="111" t="s">
        <v>180</v>
      </c>
      <c r="M30" s="111" t="s">
        <v>180</v>
      </c>
      <c r="N30" s="111" t="s">
        <v>180</v>
      </c>
      <c r="O30" s="123" t="s">
        <v>371</v>
      </c>
      <c r="P30" s="113">
        <v>1</v>
      </c>
      <c r="Q30" s="42" t="s">
        <v>256</v>
      </c>
      <c r="R30" s="42" t="s">
        <v>256</v>
      </c>
      <c r="S30" s="123" t="s">
        <v>371</v>
      </c>
    </row>
    <row r="31" spans="1:19" ht="81" customHeight="1">
      <c r="A31" s="417"/>
      <c r="B31" s="132" t="s">
        <v>370</v>
      </c>
      <c r="C31" s="111" t="s">
        <v>180</v>
      </c>
      <c r="D31" s="111" t="s">
        <v>180</v>
      </c>
      <c r="E31" s="111" t="s">
        <v>180</v>
      </c>
      <c r="F31" s="111" t="s">
        <v>180</v>
      </c>
      <c r="G31" s="111" t="s">
        <v>180</v>
      </c>
      <c r="H31" s="111" t="s">
        <v>180</v>
      </c>
      <c r="I31" s="111" t="s">
        <v>180</v>
      </c>
      <c r="J31" s="111" t="s">
        <v>180</v>
      </c>
      <c r="K31" s="111" t="s">
        <v>180</v>
      </c>
      <c r="L31" s="111" t="s">
        <v>180</v>
      </c>
      <c r="M31" s="111" t="s">
        <v>180</v>
      </c>
      <c r="N31" s="111" t="s">
        <v>180</v>
      </c>
      <c r="O31" s="121" t="s">
        <v>369</v>
      </c>
      <c r="P31" s="112">
        <v>1</v>
      </c>
      <c r="Q31" s="42" t="s">
        <v>367</v>
      </c>
      <c r="R31" s="42" t="s">
        <v>367</v>
      </c>
      <c r="S31" s="121" t="s">
        <v>369</v>
      </c>
    </row>
    <row r="32" spans="1:19" ht="90">
      <c r="A32" s="403" t="s">
        <v>238</v>
      </c>
      <c r="B32" s="132" t="s">
        <v>279</v>
      </c>
      <c r="C32" s="42" t="s">
        <v>81</v>
      </c>
      <c r="D32" s="42" t="s">
        <v>81</v>
      </c>
      <c r="E32" s="42" t="s">
        <v>81</v>
      </c>
      <c r="F32" s="42" t="s">
        <v>81</v>
      </c>
      <c r="G32" s="42" t="s">
        <v>81</v>
      </c>
      <c r="H32" s="42" t="s">
        <v>81</v>
      </c>
      <c r="I32" s="42" t="s">
        <v>81</v>
      </c>
      <c r="J32" s="42" t="s">
        <v>81</v>
      </c>
      <c r="K32" s="42" t="s">
        <v>81</v>
      </c>
      <c r="L32" s="42" t="s">
        <v>81</v>
      </c>
      <c r="M32" s="42" t="s">
        <v>81</v>
      </c>
      <c r="N32" s="42" t="s">
        <v>81</v>
      </c>
      <c r="O32" s="124" t="s">
        <v>280</v>
      </c>
      <c r="P32" s="112">
        <v>1</v>
      </c>
      <c r="Q32" s="42" t="s">
        <v>256</v>
      </c>
      <c r="R32" s="42" t="s">
        <v>372</v>
      </c>
      <c r="S32" s="134" t="s">
        <v>250</v>
      </c>
    </row>
    <row r="33" spans="1:19" ht="75">
      <c r="A33" s="403"/>
      <c r="B33" s="132" t="s">
        <v>277</v>
      </c>
      <c r="C33" s="42" t="s">
        <v>81</v>
      </c>
      <c r="D33" s="42" t="s">
        <v>81</v>
      </c>
      <c r="E33" s="42" t="s">
        <v>81</v>
      </c>
      <c r="F33" s="42" t="s">
        <v>81</v>
      </c>
      <c r="G33" s="42" t="s">
        <v>81</v>
      </c>
      <c r="H33" s="42" t="s">
        <v>81</v>
      </c>
      <c r="I33" s="42" t="s">
        <v>81</v>
      </c>
      <c r="J33" s="42" t="s">
        <v>81</v>
      </c>
      <c r="K33" s="42" t="s">
        <v>81</v>
      </c>
      <c r="L33" s="42" t="s">
        <v>81</v>
      </c>
      <c r="M33" s="42" t="s">
        <v>81</v>
      </c>
      <c r="N33" s="42" t="s">
        <v>81</v>
      </c>
      <c r="O33" s="124" t="s">
        <v>221</v>
      </c>
      <c r="P33" s="112">
        <v>1</v>
      </c>
      <c r="Q33" s="42" t="s">
        <v>256</v>
      </c>
      <c r="R33" s="42" t="s">
        <v>372</v>
      </c>
      <c r="S33" s="134" t="s">
        <v>249</v>
      </c>
    </row>
    <row r="34" spans="1:19" s="236" customFormat="1" ht="62.25" customHeight="1">
      <c r="A34" s="403"/>
      <c r="B34" s="189" t="s">
        <v>353</v>
      </c>
      <c r="C34" s="189" t="s">
        <v>180</v>
      </c>
      <c r="D34" s="189" t="s">
        <v>180</v>
      </c>
      <c r="E34" s="189" t="s">
        <v>180</v>
      </c>
      <c r="F34" s="189" t="s">
        <v>180</v>
      </c>
      <c r="G34" s="189" t="s">
        <v>180</v>
      </c>
      <c r="H34" s="189" t="s">
        <v>180</v>
      </c>
      <c r="I34" s="189" t="s">
        <v>180</v>
      </c>
      <c r="J34" s="189" t="s">
        <v>180</v>
      </c>
      <c r="K34" s="189" t="s">
        <v>180</v>
      </c>
      <c r="L34" s="189" t="s">
        <v>180</v>
      </c>
      <c r="M34" s="189" t="s">
        <v>180</v>
      </c>
      <c r="N34" s="42" t="s">
        <v>81</v>
      </c>
      <c r="O34" s="189" t="s">
        <v>373</v>
      </c>
      <c r="P34" s="112">
        <v>1</v>
      </c>
      <c r="Q34" s="42" t="s">
        <v>403</v>
      </c>
      <c r="R34" s="42" t="s">
        <v>404</v>
      </c>
      <c r="S34" s="189" t="s">
        <v>405</v>
      </c>
    </row>
    <row r="35" ht="18" customHeight="1"/>
    <row r="36" ht="18" customHeight="1"/>
  </sheetData>
  <sheetProtection selectLockedCells="1" selectUnlockedCells="1"/>
  <mergeCells count="30">
    <mergeCell ref="Q13:Q15"/>
    <mergeCell ref="I14:K14"/>
    <mergeCell ref="B11:S11"/>
    <mergeCell ref="R13:R15"/>
    <mergeCell ref="B13:B15"/>
    <mergeCell ref="A25:A27"/>
    <mergeCell ref="F14:H14"/>
    <mergeCell ref="C13:N13"/>
    <mergeCell ref="L14:N14"/>
    <mergeCell ref="P13:P15"/>
    <mergeCell ref="A1:A2"/>
    <mergeCell ref="B1:R2"/>
    <mergeCell ref="B4:S4"/>
    <mergeCell ref="B5:S5"/>
    <mergeCell ref="B6:S6"/>
    <mergeCell ref="A13:A15"/>
    <mergeCell ref="C14:E14"/>
    <mergeCell ref="A3:S3"/>
    <mergeCell ref="A12:S12"/>
    <mergeCell ref="S13:S15"/>
    <mergeCell ref="A32:A34"/>
    <mergeCell ref="B9:S9"/>
    <mergeCell ref="B10:S10"/>
    <mergeCell ref="A7:A10"/>
    <mergeCell ref="A16:A17"/>
    <mergeCell ref="A18:A24"/>
    <mergeCell ref="A28:A31"/>
    <mergeCell ref="B7:S7"/>
    <mergeCell ref="B8:S8"/>
    <mergeCell ref="O13:O1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</dc:creator>
  <cp:keywords/>
  <dc:description/>
  <cp:lastModifiedBy>Usuario 41</cp:lastModifiedBy>
  <cp:lastPrinted>2018-11-02T15:29:32Z</cp:lastPrinted>
  <dcterms:created xsi:type="dcterms:W3CDTF">2004-03-26T18:40:35Z</dcterms:created>
  <dcterms:modified xsi:type="dcterms:W3CDTF">2021-01-29T20:39:09Z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