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2022" sheetId="1" r:id="rId1"/>
  </sheets>
  <definedNames>
    <definedName name="_xlnm._FilterDatabase" localSheetId="0" hidden="1">'2022'!$B$18:$L$72</definedName>
  </definedNames>
  <calcPr fullCalcOnLoad="1"/>
</workbook>
</file>

<file path=xl/sharedStrings.xml><?xml version="1.0" encoding="utf-8"?>
<sst xmlns="http://schemas.openxmlformats.org/spreadsheetml/2006/main" count="472" uniqueCount="128">
  <si>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</si>
  <si>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</si>
  <si>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</si>
  <si>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</si>
  <si>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</si>
  <si>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</si>
  <si>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</si>
  <si>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</si>
  <si>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</si>
  <si>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</si>
  <si>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</si>
  <si>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</si>
  <si>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</si>
  <si>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</si>
  <si>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</si>
  <si>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</si>
  <si>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</si>
  <si>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</si>
  <si>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</si>
  <si>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</si>
  <si>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</si>
  <si>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</si>
  <si>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</si>
  <si>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</si>
  <si>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</si>
  <si>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</si>
  <si>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</si>
  <si>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HOSPITAL CARISMA</t>
  </si>
  <si>
    <t>CARRERA 93 # 34AA - 01</t>
  </si>
  <si>
    <t xml:space="preserve">WWW.ESECARISMA.GOV.CO </t>
  </si>
  <si>
    <t xml:space="preserve">Adquisición de elementos de papelería </t>
  </si>
  <si>
    <t xml:space="preserve">Enero </t>
  </si>
  <si>
    <t>12 meses</t>
  </si>
  <si>
    <t>Recursos Propios</t>
  </si>
  <si>
    <t>NO</t>
  </si>
  <si>
    <t xml:space="preserve">Adquisición de elementos de aseo y limpieza </t>
  </si>
  <si>
    <t>Contratación Directa</t>
  </si>
  <si>
    <t>Suministro de Combustible para los vehiculos de propiedad de la entidad, así como para su planta eléctrica y guadañadora</t>
  </si>
  <si>
    <t>Servicio de recolección, transporte, tratamiento y disposición final de residuos hospitalarios (Biológicos).</t>
  </si>
  <si>
    <t>Servicios de laboratorio contratados con terceros</t>
  </si>
  <si>
    <t>Servicio de alimentación para pacientes hospitalizados</t>
  </si>
  <si>
    <t>Invitación Pública</t>
  </si>
  <si>
    <t>Servicio de vigilancia con guardas de seguridad</t>
  </si>
  <si>
    <t>Servicios de Revisoría Fiscal</t>
  </si>
  <si>
    <t>Contrato de licencias y mantenimiento de la plataforma informática XENCO</t>
  </si>
  <si>
    <t>Pólizas de seguros de vehículos, todo riesgo daño material (multirriesgo) y de responsabilidad civil tanto de clínicas y hospitales como de servidores públicos</t>
  </si>
  <si>
    <t>Enero</t>
  </si>
  <si>
    <t>Febrero</t>
  </si>
  <si>
    <t>Mantenimiento preventivo y correctivo de los aires acondicionados</t>
  </si>
  <si>
    <t>Servicio de almacenaje y custodia de archivos.</t>
  </si>
  <si>
    <t>Contratación directa</t>
  </si>
  <si>
    <t>Servicio de automización de los sistemas de información - Asesor de XENCO</t>
  </si>
  <si>
    <t>6 meses</t>
  </si>
  <si>
    <t>Servicio de transporte de pasajeros con vehículo tipo taxi que requiera la entidad</t>
  </si>
  <si>
    <t xml:space="preserve">Suministro de medicamentos y dispositivos médicos a través de la gestión integral del servicio farmacéutico. </t>
  </si>
  <si>
    <t>Servicio de recolección, transporte, lavado, secado y planchado de ropa hospitalaria de la entidad</t>
  </si>
  <si>
    <t xml:space="preserve">Servicio asistencial de emergencias y urgencias médicas en el área protegida </t>
  </si>
  <si>
    <t>Servicio de alquiler y arrendamiento de la Sede Ambulatoria en Calasanz</t>
  </si>
  <si>
    <t>Servicios como Contador(a) de la entidad</t>
  </si>
  <si>
    <t>Servicio de calibración de los equipos biomédicos, de acuerdo al inventario de la entidad</t>
  </si>
  <si>
    <t>11 meses</t>
  </si>
  <si>
    <t>Servicio de fumigación, control y erradicación de plagas a ambas sedes</t>
  </si>
  <si>
    <t xml:space="preserve">Servicio de mantenimiento a los equipos del gimnasio </t>
  </si>
  <si>
    <t>1 mes</t>
  </si>
  <si>
    <t>Servicio de mantenimiento al sistema de bombeo y lavado y desinfección de tanques de agua potable</t>
  </si>
  <si>
    <t>Servicios de apoyo en los procesos administrativos  y de servicios generales de aseo, mantenimiento y jardineria de la Institución</t>
  </si>
  <si>
    <t>Julio</t>
  </si>
  <si>
    <t xml:space="preserve">Realizar las actividades contempladas en el plan de Bienestar Social de la Entidad. </t>
  </si>
  <si>
    <t>80111701</t>
  </si>
  <si>
    <t>Prestar servicios de apoyo a la ESE Hospital Carisma con el personal necesario y requerido para el desarrollo de la Resolución de Transferencia- Comité Departamental de Prevención en Drogas de Antioquia.  </t>
  </si>
  <si>
    <t>81141601</t>
  </si>
  <si>
    <t>Servicios de apoyo en los procesos asistenciales de la Institución</t>
  </si>
  <si>
    <t>84111506</t>
  </si>
  <si>
    <t>Servicios de facturación electrónica</t>
  </si>
  <si>
    <t>Gobernación de Antioquia</t>
  </si>
  <si>
    <t>Subdirector Administrativo y Financiero, Maribel de la Valvanera López Zuluaga,  Tel. 605 02 33 ext. 108</t>
  </si>
  <si>
    <r>
      <rPr>
        <b/>
        <sz val="11"/>
        <color indexed="8"/>
        <rFont val="Arial Narrow"/>
        <family val="2"/>
      </rPr>
      <t>MISION</t>
    </r>
    <r>
      <rPr>
        <sz val="11"/>
        <color indexed="8"/>
        <rFont val="Arial Narrow"/>
        <family val="2"/>
      </rPr>
      <t xml:space="preserve">: Prestar servicios en salud mental especializados en conductas adictivas, bajo un modelo de atención integral y de reducción del daño. Igualmente, acciones orientadas a la promoción, prevención, asesoría e investigación en temas de adicciones; a través de un equipo interdisciplinario logrando a nivel nacional e internacional el mejoramiento de la salud de las personas y sus ecosistemas. </t>
    </r>
    <r>
      <rPr>
        <b/>
        <sz val="11"/>
        <color indexed="8"/>
        <rFont val="Arial Narrow"/>
        <family val="2"/>
      </rPr>
      <t>VISIÓN</t>
    </r>
    <r>
      <rPr>
        <sz val="11"/>
        <color indexed="8"/>
        <rFont val="Arial Narrow"/>
        <family val="2"/>
      </rPr>
      <t xml:space="preserve"> La Empresa Social del Estado Hospital Carisma para el año 2030, será una institución referente en el ámbito nacional e internacional en salud mental, con énfasis en el manejo de conductas adictivas, reconocida por la atención integral, segura y humanizada para las personas y sus ecosistemas; integrando las TIC’s en los procesos institucionales.</t>
    </r>
  </si>
  <si>
    <t>Compras Electrónicas</t>
  </si>
  <si>
    <t>Servicios de mantenimiento hospitalario en general: La cuantía individual no supera los 200 SMLMV</t>
  </si>
  <si>
    <t xml:space="preserve">10 meses </t>
  </si>
  <si>
    <t>Mantenimiento de Planta Eléctrica Caterpillar 93A-03940S, 93 KVA/74 KW</t>
  </si>
  <si>
    <t>Mantenimiento de vehículos</t>
  </si>
  <si>
    <t>Mantenimiento de Sistema de llamado de pánico</t>
  </si>
  <si>
    <t>Trimestral</t>
  </si>
  <si>
    <t>Plan de Capacitaciones</t>
  </si>
  <si>
    <t>72102100</t>
  </si>
  <si>
    <t>92121701</t>
  </si>
  <si>
    <t>78181501</t>
  </si>
  <si>
    <t>80121706</t>
  </si>
  <si>
    <t>Prestación de servicios profesionales en Derecho Especializado del Sector Público – Sector Salud, para asesorar, revisar la legalidad de los reconocimientos pensionales efectuados desde 1996 y analizar las obligaciones adquiridas, en materia de pensiones, bonos pensionales y cuotas partes pensionales.</t>
  </si>
  <si>
    <t>Subdirector Administrativo y Financiero, Maribel de la Valvanera López Zuluaga,  Tel. 605 02 33 ext. 111</t>
  </si>
  <si>
    <t>Subdirector Administrativo y Financiero, Maribel de la Valvanera López Zuluaga,  Tel. 605 02 33 ext. 112</t>
  </si>
  <si>
    <t>7 meses</t>
  </si>
  <si>
    <t>84111703</t>
  </si>
  <si>
    <t>Apoyo operativo y administrativo a la subdireccion administrativa y financiera en la ejecucion, informes a entes de control y cierre del presupuesto de la vigencia 2021 y en la elaboracion del proyecto de presupuesto para la vigencia 2022 de la ESE Hospital Carisma de acuerdo a las tecnicas de presupuesto actuales y al regimen de contabilidad publica presupuestal aplicable a la entidad.</t>
  </si>
  <si>
    <t xml:space="preserve">Fraccionamiento de medicamentos </t>
  </si>
  <si>
    <t>Servicio de energia</t>
  </si>
  <si>
    <t>Mantenimiento equipos de computo e impresoras y recarga de toner</t>
  </si>
  <si>
    <t xml:space="preserve">44103100
81112205 </t>
  </si>
  <si>
    <t>Enero 27 de 2022</t>
  </si>
  <si>
    <t>11 meses y 5 días</t>
  </si>
  <si>
    <t>Valor total estimado vigencia 2022</t>
  </si>
  <si>
    <t>Valor estimado en la vigencia actual 2022</t>
  </si>
  <si>
    <t xml:space="preserve">Servicio de internet , telefonía fija y celular </t>
  </si>
  <si>
    <t>noviembre</t>
  </si>
  <si>
    <t>enero</t>
  </si>
  <si>
    <t>Prestación de servicios profesionales para Implementar, controlar y monitorear el Sistema de Gestión de Riesgos en la ESE Hospitaprestación de servicios profesionales para Implementar, controlar y monitorear el Sistema de Gestión de Riesgos en la ESE Hospital Carisma.</t>
  </si>
  <si>
    <t>Gastos de viaje y transporte según lo definido en la Resolución de Transferencia- Comité Departamental de Prevención en Drogas de Antioquia.</t>
  </si>
  <si>
    <t>2 meses</t>
  </si>
  <si>
    <t>Apoyo Logístico  según lo definido en la Resolución de Transferencia- Comité Departamental de Prevención en Drogas de Antioquia.</t>
  </si>
  <si>
    <t xml:space="preserve">Realizar el mantenimiento preventivo y correctivo de los equipos biomédicos a los que se requiera y con la frecuencia que sea definida según las especificaciones del fabricante, la normatividad vigente y las necesidades del servicio. </t>
  </si>
  <si>
    <t>Permitir el uso de la plataforma de comercio electrónico para adelantar el proceso de adquisición de bienes y servicios</t>
  </si>
  <si>
    <t>Prestar servicios de soporte técnico del sitio web y micrositio de intranet de la ESE Hospital Carisma, con el fin de dar cumplimiento a la normativa vigente</t>
  </si>
  <si>
    <t>Reforzamiento de muro de cerramiento en zona tres del bloque de hospitalizació, presenta inestabilidad y deterioro por el paso del tiempo y las inclemencias del clima.</t>
  </si>
  <si>
    <t>julio</t>
  </si>
  <si>
    <t>Reparaciones y mantenimiento en cocina y muro de fachada</t>
  </si>
  <si>
    <t>Agosto</t>
  </si>
  <si>
    <t>La entidad actualmente cuenta con un planta de cargos de 65 funcionarios y un Presupuesto Anual para la vigencia 2022 de $ 10.606.741.253, aprobado mediante resolucion de CODFIS 2021060130581 del 2 de diciembre de 2021</t>
  </si>
  <si>
    <t>Diciembre</t>
  </si>
  <si>
    <t>Prestar los servicios profesionales para la defensa judicial de la ESE Hospital Carisma en los procesos judiciales y administrativos en los cuales la entidad sea parte demandante o demandada y sustanciar los procesos disciplinarios que se adelanten en primera instancia contra servidores y ex servidores de la ESE HOSPITAL CARISMA, hasta la entrada en vigencia de las Leyes 1952 de 2019 y 2094 de 2021.</t>
  </si>
  <si>
    <t>Prestación de Servicios profesionales para mentenimiento Sistema de Costos en la ESE.</t>
  </si>
  <si>
    <t>Junio</t>
  </si>
  <si>
    <t>Adquisición de 8 Computador Core i7 con 8GB de RAM, todo en uno Pantalla: 23.8, con Sistema Operativo Windows 10 Pro 64, 8  Licencias Microsoft Office Professional 2019, 8 monitores auxiliares pantalla con soporte brazo doble, 8 cámaras auxiliares full HD y 8 Micrófono de conferencia con altavoz usb omnidireccional, en el marco de la ejecución de la resolución de transferencia de resursos para la implementacióon de la modalidad de Telemedicina en la ESE.</t>
  </si>
  <si>
    <t>8 Licencias de videoconferencia basado en tecnología  y soporte  WEBEX con Instalación y soporte,  en el marco de la ejecución de la resolución de transferencia de resursos para la implementacióon de la modalidad de Telemedicina en la ESE.</t>
  </si>
  <si>
    <t>Paquete de 120 horas para desarrollos, capacitación y soporte del software XENCO utilizado por la institución para adaptabilidad de necesidades en Telesalud en los módulos desarrollados,  en el marco de la ejecución de la resolución de transferencia de resursos para la implementacióon de la modalidad de Telemedicina en la ESE.</t>
  </si>
  <si>
    <t>Aumento de conectividad por un año de fibra óptica 200 Mbps a 500 Mbps en ambas sedes, en el marco de la ejecución de la resolución de transferencia de resursos para la implementacióon de la modalidad de Telemedicina en la ESE.</t>
  </si>
  <si>
    <t>junio</t>
  </si>
  <si>
    <t xml:space="preserve">11 meses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</si>
</sst>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_-;\-* #,##0\ _€_-;_-* &quot;-&quot;\ _€_-;_-@_-"/>
    <numFmt numFmtId="179" formatCode="_-* #,##0.00\ _€_-;\-* #,##0.00\ _€_-;_-* &quot;-&quot;??\ _€_-;_-@_-"/>
    <numFmt numFmtId="180" formatCode="_(&quot;$&quot;\ * #,##0_);_(&quot;$&quot;\ * \(#,##0\);_(&quot;$&quot;\ * &quot;-&quot;??_);_(@_)"/>
    <numFmt numFmtId="181" formatCode="#,##0\ [$COP]"/>
    <numFmt numFmtId="182" formatCode="&quot;$&quot;\ #,##0"/>
    <numFmt numFmtId="183" formatCode="_(* #,##0.0_);_(* \(#,##0.0\);_(* &quot;-&quot;??_);_(@_)"/>
    <numFmt numFmtId="184" formatCode="_(* #,##0_);_(* \(#,##0\);_(* &quot;-&quot;??_);_(@_)"/>
    <numFmt numFmtId="185" formatCode="#,##0\ _€"/>
    <numFmt numFmtId="186" formatCode="[$$-240A]\ #,##0"/>
    <numFmt numFmtId="187" formatCode="_-&quot;$&quot;* #,##0_-;\-&quot;$&quot;* #,##0_-;_-&quot;$&quot;* &quot;-&quot;??_-;_-@_-"/>
    <numFmt numFmtId="188" formatCode="[$COP]\ #,##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 _p_t_a_-;\-* #,##0\ _p_t_a_-;_-* &quot;-&quot;??\ _p_t_a_-;_-@_-"/>
    <numFmt numFmtId="194" formatCode="#,##0;[Red]#,##0"/>
  </numFmts>
  <fonts count="53">
    <font>
      <sz val="11"/>
      <color theme="1"/>
      <name val="Calibri"/>
      <family val="2"/>
    </font>
    <font>
      <sz val="11"/>
      <color indexed="8"/>
      <name val="Calibri"/>
      <family val="2"/>
    </font>
    <font>
      <sz val="10"/>
      <name val="Arial"/>
      <family val="2"/>
    </font>
    <font>
      <sz val="11"/>
      <color indexed="8"/>
      <name val="Arial Narrow"/>
      <family val="2"/>
    </font>
    <font>
      <b/>
      <sz val="11"/>
      <color indexed="8"/>
      <name val="Arial Narrow"/>
      <family val="2"/>
    </font>
    <font>
      <sz val="11"/>
      <name val="Arial Narrow"/>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Arial Narrow"/>
      <family val="2"/>
    </font>
    <font>
      <sz val="11"/>
      <color indexed="9"/>
      <name val="Arial Narrow"/>
      <family val="2"/>
    </font>
    <font>
      <sz val="11"/>
      <color indexed="10"/>
      <name val="Arial Narrow"/>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u val="single"/>
      <sz val="11"/>
      <color theme="10"/>
      <name val="Arial Narrow"/>
      <family val="2"/>
    </font>
    <font>
      <sz val="11"/>
      <color theme="0"/>
      <name val="Arial Narrow"/>
      <family val="2"/>
    </font>
    <font>
      <sz val="11"/>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0">
    <xf numFmtId="0" fontId="0" fillId="0" borderId="0" xfId="0" applyFont="1" applyAlignment="1">
      <alignment/>
    </xf>
    <xf numFmtId="0" fontId="48" fillId="0" borderId="10" xfId="0" applyFont="1" applyBorder="1" applyAlignment="1">
      <alignment wrapText="1"/>
    </xf>
    <xf numFmtId="0" fontId="48" fillId="0" borderId="10" xfId="0" applyFont="1" applyFill="1" applyBorder="1" applyAlignment="1">
      <alignment horizontal="center" wrapText="1"/>
    </xf>
    <xf numFmtId="0" fontId="49" fillId="0" borderId="0" xfId="0" applyFont="1" applyAlignment="1">
      <alignment/>
    </xf>
    <xf numFmtId="0" fontId="48" fillId="0" borderId="0" xfId="0" applyFont="1" applyAlignment="1">
      <alignment wrapText="1"/>
    </xf>
    <xf numFmtId="2" fontId="48" fillId="0" borderId="0" xfId="0" applyNumberFormat="1" applyFont="1" applyAlignment="1">
      <alignment wrapText="1"/>
    </xf>
    <xf numFmtId="0" fontId="48" fillId="0" borderId="11" xfId="0" applyFont="1" applyBorder="1" applyAlignment="1">
      <alignment wrapText="1"/>
    </xf>
    <xf numFmtId="0" fontId="48" fillId="0" borderId="12" xfId="0" applyFont="1" applyBorder="1" applyAlignment="1">
      <alignment wrapText="1"/>
    </xf>
    <xf numFmtId="0" fontId="48" fillId="0" borderId="13" xfId="0" applyFont="1" applyBorder="1" applyAlignment="1">
      <alignment wrapText="1"/>
    </xf>
    <xf numFmtId="0" fontId="48" fillId="0" borderId="14" xfId="0" applyFont="1" applyBorder="1" applyAlignment="1">
      <alignment wrapText="1"/>
    </xf>
    <xf numFmtId="0" fontId="48" fillId="0" borderId="14" xfId="0" applyFont="1" applyBorder="1" applyAlignment="1" quotePrefix="1">
      <alignment wrapText="1"/>
    </xf>
    <xf numFmtId="0" fontId="50" fillId="0" borderId="14" xfId="47" applyFont="1" applyBorder="1" applyAlignment="1" quotePrefix="1">
      <alignment wrapText="1"/>
    </xf>
    <xf numFmtId="0" fontId="48" fillId="0" borderId="0" xfId="0" applyFont="1" applyFill="1" applyAlignment="1">
      <alignment wrapText="1"/>
    </xf>
    <xf numFmtId="2" fontId="48" fillId="0" borderId="0" xfId="0" applyNumberFormat="1" applyFont="1" applyFill="1" applyAlignment="1">
      <alignment wrapText="1"/>
    </xf>
    <xf numFmtId="180" fontId="48" fillId="0" borderId="14" xfId="0" applyNumberFormat="1" applyFont="1" applyBorder="1" applyAlignment="1">
      <alignment wrapText="1"/>
    </xf>
    <xf numFmtId="0" fontId="48" fillId="0" borderId="15" xfId="0" applyFont="1" applyBorder="1" applyAlignment="1">
      <alignment wrapText="1"/>
    </xf>
    <xf numFmtId="14" fontId="48" fillId="0" borderId="16" xfId="0" applyNumberFormat="1" applyFont="1" applyBorder="1" applyAlignment="1">
      <alignment wrapText="1"/>
    </xf>
    <xf numFmtId="0" fontId="51" fillId="23" borderId="11" xfId="40" applyFont="1" applyBorder="1" applyAlignment="1">
      <alignment horizontal="left" wrapText="1"/>
    </xf>
    <xf numFmtId="0" fontId="51" fillId="23" borderId="17" xfId="40" applyFont="1" applyBorder="1" applyAlignment="1">
      <alignment wrapText="1"/>
    </xf>
    <xf numFmtId="2" fontId="51" fillId="23" borderId="17" xfId="40" applyNumberFormat="1" applyFont="1" applyBorder="1" applyAlignment="1">
      <alignment wrapText="1"/>
    </xf>
    <xf numFmtId="0" fontId="51" fillId="23" borderId="12" xfId="40" applyFont="1" applyBorder="1" applyAlignment="1">
      <alignment wrapText="1"/>
    </xf>
    <xf numFmtId="0" fontId="49" fillId="0" borderId="0" xfId="0" applyFont="1" applyAlignment="1">
      <alignment wrapText="1"/>
    </xf>
    <xf numFmtId="0" fontId="48" fillId="0" borderId="0" xfId="0" applyFont="1" applyAlignment="1">
      <alignment/>
    </xf>
    <xf numFmtId="0" fontId="51" fillId="23" borderId="11" xfId="40" applyFont="1" applyBorder="1" applyAlignment="1">
      <alignment wrapText="1"/>
    </xf>
    <xf numFmtId="0" fontId="51" fillId="23" borderId="17" xfId="40" applyFont="1" applyBorder="1" applyAlignment="1">
      <alignment horizontal="left" wrapText="1"/>
    </xf>
    <xf numFmtId="0" fontId="48" fillId="0" borderId="18" xfId="0" applyFont="1" applyBorder="1" applyAlignment="1">
      <alignment wrapText="1"/>
    </xf>
    <xf numFmtId="0" fontId="48" fillId="0" borderId="16" xfId="0" applyFont="1" applyBorder="1" applyAlignment="1">
      <alignment wrapText="1"/>
    </xf>
    <xf numFmtId="0" fontId="5" fillId="0" borderId="10" xfId="0" applyFont="1" applyFill="1" applyBorder="1" applyAlignment="1">
      <alignment vertical="center" wrapText="1"/>
    </xf>
    <xf numFmtId="0" fontId="3" fillId="0" borderId="10" xfId="0" applyFont="1" applyFill="1" applyBorder="1" applyAlignment="1">
      <alignment vertical="center"/>
    </xf>
    <xf numFmtId="0" fontId="48"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10" xfId="0" applyFont="1" applyFill="1" applyBorder="1" applyAlignment="1">
      <alignment/>
    </xf>
    <xf numFmtId="0" fontId="48" fillId="0" borderId="10" xfId="0" applyFont="1" applyFill="1" applyBorder="1" applyAlignment="1">
      <alignment vertical="center" wrapText="1"/>
    </xf>
    <xf numFmtId="0" fontId="48" fillId="0" borderId="10" xfId="0" applyFont="1" applyFill="1" applyBorder="1" applyAlignment="1">
      <alignment wrapText="1"/>
    </xf>
    <xf numFmtId="2" fontId="48" fillId="0" borderId="10" xfId="0" applyNumberFormat="1" applyFont="1" applyFill="1" applyBorder="1" applyAlignment="1">
      <alignment vertical="center" wrapText="1"/>
    </xf>
    <xf numFmtId="0" fontId="3" fillId="0" borderId="19" xfId="0" applyFont="1" applyFill="1" applyBorder="1" applyAlignment="1">
      <alignment vertical="center" wrapText="1"/>
    </xf>
    <xf numFmtId="181" fontId="48" fillId="0" borderId="10" xfId="0" applyNumberFormat="1" applyFont="1" applyFill="1" applyBorder="1" applyAlignment="1">
      <alignment wrapText="1"/>
    </xf>
    <xf numFmtId="0" fontId="3" fillId="0" borderId="14" xfId="0" applyFont="1" applyBorder="1" applyAlignment="1">
      <alignment vertical="center" wrapText="1"/>
    </xf>
    <xf numFmtId="0" fontId="49" fillId="0" borderId="13" xfId="0" applyFont="1" applyBorder="1" applyAlignment="1">
      <alignment vertical="center" wrapText="1"/>
    </xf>
    <xf numFmtId="0" fontId="49" fillId="0" borderId="13" xfId="0" applyFont="1" applyBorder="1" applyAlignment="1">
      <alignment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2" fontId="5" fillId="0" borderId="0" xfId="0" applyNumberFormat="1" applyFont="1" applyFill="1" applyBorder="1" applyAlignment="1">
      <alignment wrapText="1"/>
    </xf>
    <xf numFmtId="181" fontId="48" fillId="0" borderId="0" xfId="0" applyNumberFormat="1" applyFont="1" applyFill="1" applyBorder="1" applyAlignment="1">
      <alignment wrapText="1"/>
    </xf>
    <xf numFmtId="0" fontId="5" fillId="0" borderId="0" xfId="0" applyFont="1" applyBorder="1" applyAlignment="1">
      <alignment/>
    </xf>
    <xf numFmtId="0" fontId="48" fillId="0" borderId="0" xfId="0" applyFont="1" applyBorder="1" applyAlignment="1">
      <alignment wrapText="1"/>
    </xf>
    <xf numFmtId="0" fontId="52" fillId="0" borderId="0" xfId="0" applyFont="1" applyAlignment="1">
      <alignment horizontal="right" wrapText="1"/>
    </xf>
    <xf numFmtId="0" fontId="52" fillId="0" borderId="0" xfId="0" applyFont="1" applyFill="1" applyAlignment="1">
      <alignment horizontal="right" wrapText="1"/>
    </xf>
    <xf numFmtId="0" fontId="51" fillId="23" borderId="17" xfId="40" applyFont="1" applyBorder="1" applyAlignment="1">
      <alignment horizontal="right" wrapText="1"/>
    </xf>
    <xf numFmtId="181" fontId="48" fillId="0" borderId="10" xfId="0" applyNumberFormat="1" applyFont="1" applyFill="1" applyBorder="1" applyAlignment="1">
      <alignment horizontal="right" wrapText="1"/>
    </xf>
    <xf numFmtId="0" fontId="48" fillId="0" borderId="10" xfId="0" applyNumberFormat="1" applyFont="1" applyFill="1" applyBorder="1" applyAlignment="1">
      <alignment horizontal="center" wrapText="1"/>
    </xf>
    <xf numFmtId="181" fontId="5" fillId="0" borderId="10" xfId="0" applyNumberFormat="1" applyFont="1" applyFill="1" applyBorder="1" applyAlignment="1">
      <alignment wrapText="1"/>
    </xf>
    <xf numFmtId="181" fontId="49" fillId="0" borderId="0" xfId="0" applyNumberFormat="1" applyFont="1" applyFill="1" applyBorder="1" applyAlignment="1">
      <alignment horizontal="right" wrapText="1"/>
    </xf>
    <xf numFmtId="181" fontId="52" fillId="0" borderId="0" xfId="0" applyNumberFormat="1" applyFont="1" applyAlignment="1">
      <alignment horizontal="right" wrapText="1"/>
    </xf>
    <xf numFmtId="0" fontId="48" fillId="33" borderId="0" xfId="0" applyFont="1" applyFill="1" applyAlignment="1">
      <alignment wrapText="1"/>
    </xf>
    <xf numFmtId="0" fontId="48" fillId="0" borderId="20" xfId="0" applyFont="1" applyFill="1" applyBorder="1" applyAlignment="1">
      <alignment horizontal="center" wrapText="1"/>
    </xf>
    <xf numFmtId="0" fontId="48" fillId="0" borderId="21" xfId="0" applyFont="1" applyFill="1" applyBorder="1" applyAlignment="1">
      <alignment horizontal="center" wrapText="1"/>
    </xf>
    <xf numFmtId="0" fontId="48" fillId="0" borderId="22" xfId="0" applyFont="1" applyFill="1" applyBorder="1" applyAlignment="1">
      <alignment horizontal="center" wrapText="1"/>
    </xf>
    <xf numFmtId="0" fontId="48" fillId="0" borderId="23" xfId="0" applyFont="1" applyFill="1" applyBorder="1" applyAlignment="1">
      <alignment horizontal="center" wrapText="1"/>
    </xf>
    <xf numFmtId="0" fontId="48" fillId="0" borderId="0" xfId="0" applyFont="1" applyFill="1" applyBorder="1" applyAlignment="1">
      <alignment horizontal="center" wrapText="1"/>
    </xf>
    <xf numFmtId="0" fontId="48" fillId="0" borderId="24" xfId="0" applyFont="1" applyFill="1" applyBorder="1" applyAlignment="1">
      <alignment horizontal="center" wrapText="1"/>
    </xf>
    <xf numFmtId="0" fontId="48" fillId="0" borderId="25" xfId="0" applyFont="1" applyFill="1" applyBorder="1" applyAlignment="1">
      <alignment horizontal="center" wrapText="1"/>
    </xf>
    <xf numFmtId="0" fontId="48" fillId="0" borderId="26" xfId="0" applyFont="1" applyFill="1" applyBorder="1" applyAlignment="1">
      <alignment horizontal="center" wrapText="1"/>
    </xf>
    <xf numFmtId="0" fontId="48" fillId="0" borderId="27" xfId="0" applyFont="1" applyFill="1" applyBorder="1" applyAlignment="1">
      <alignment horizontal="center" wrapText="1"/>
    </xf>
    <xf numFmtId="2" fontId="5" fillId="0" borderId="10" xfId="0" applyNumberFormat="1" applyFont="1" applyFill="1" applyBorder="1" applyAlignment="1">
      <alignment vertical="center" wrapText="1"/>
    </xf>
    <xf numFmtId="181" fontId="48" fillId="0" borderId="10" xfId="0" applyNumberFormat="1" applyFont="1" applyFill="1" applyBorder="1" applyAlignment="1">
      <alignment vertical="center" wrapText="1"/>
    </xf>
    <xf numFmtId="0" fontId="48" fillId="0" borderId="28" xfId="0" applyFont="1" applyFill="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carism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0"/>
  <sheetViews>
    <sheetView tabSelected="1" zoomScalePageLayoutView="80" workbookViewId="0" topLeftCell="B64">
      <selection activeCell="E65" sqref="E65"/>
    </sheetView>
  </sheetViews>
  <sheetFormatPr defaultColWidth="10.7109375" defaultRowHeight="15"/>
  <cols>
    <col min="1" max="1" width="10.7109375" style="4" customWidth="1"/>
    <col min="2" max="2" width="25.7109375" style="4" customWidth="1"/>
    <col min="3" max="3" width="67.57421875" style="4" customWidth="1"/>
    <col min="4" max="4" width="18.7109375" style="4" bestFit="1" customWidth="1"/>
    <col min="5" max="5" width="15.28125" style="4" customWidth="1"/>
    <col min="6" max="6" width="17.421875" style="4" customWidth="1"/>
    <col min="7" max="7" width="14.57421875" style="5" bestFit="1" customWidth="1"/>
    <col min="8" max="8" width="24.57421875" style="49" customWidth="1"/>
    <col min="9" max="9" width="25.140625" style="4" customWidth="1"/>
    <col min="10" max="10" width="16.28125" style="4" bestFit="1" customWidth="1"/>
    <col min="11" max="11" width="16.7109375" style="4" customWidth="1"/>
    <col min="12" max="12" width="47.28125" style="4" customWidth="1"/>
    <col min="13" max="13" width="14.00390625" style="4" customWidth="1"/>
    <col min="14" max="14" width="42.421875" style="4" customWidth="1"/>
    <col min="15" max="16384" width="10.7109375" style="4" customWidth="1"/>
  </cols>
  <sheetData>
    <row r="2" ht="16.5">
      <c r="B2" s="3" t="s">
        <v>18</v>
      </c>
    </row>
    <row r="3" ht="16.5">
      <c r="B3" s="3"/>
    </row>
    <row r="4" ht="17.25" thickBot="1">
      <c r="B4" s="3" t="s">
        <v>0</v>
      </c>
    </row>
    <row r="5" spans="2:9" ht="16.5">
      <c r="B5" s="6" t="s">
        <v>1</v>
      </c>
      <c r="C5" s="7" t="s">
        <v>27</v>
      </c>
      <c r="F5" s="58" t="s">
        <v>25</v>
      </c>
      <c r="G5" s="59"/>
      <c r="H5" s="59"/>
      <c r="I5" s="60"/>
    </row>
    <row r="6" spans="2:9" ht="16.5">
      <c r="B6" s="8" t="s">
        <v>2</v>
      </c>
      <c r="C6" s="9" t="s">
        <v>28</v>
      </c>
      <c r="F6" s="61"/>
      <c r="G6" s="62"/>
      <c r="H6" s="62"/>
      <c r="I6" s="63"/>
    </row>
    <row r="7" spans="2:9" ht="16.5">
      <c r="B7" s="8" t="s">
        <v>3</v>
      </c>
      <c r="C7" s="10">
        <v>6046050233</v>
      </c>
      <c r="F7" s="61"/>
      <c r="G7" s="62"/>
      <c r="H7" s="62"/>
      <c r="I7" s="63"/>
    </row>
    <row r="8" spans="2:9" ht="16.5">
      <c r="B8" s="8" t="s">
        <v>14</v>
      </c>
      <c r="C8" s="11" t="s">
        <v>29</v>
      </c>
      <c r="F8" s="61"/>
      <c r="G8" s="62"/>
      <c r="H8" s="62"/>
      <c r="I8" s="63"/>
    </row>
    <row r="9" spans="2:9" ht="205.5" customHeight="1">
      <c r="B9" s="38" t="s">
        <v>17</v>
      </c>
      <c r="C9" s="37" t="s">
        <v>76</v>
      </c>
      <c r="F9" s="64"/>
      <c r="G9" s="65"/>
      <c r="H9" s="65"/>
      <c r="I9" s="66"/>
    </row>
    <row r="10" spans="2:9" ht="49.5">
      <c r="B10" s="39" t="s">
        <v>4</v>
      </c>
      <c r="C10" s="9" t="s">
        <v>117</v>
      </c>
      <c r="F10" s="12"/>
      <c r="G10" s="13"/>
      <c r="H10" s="50"/>
      <c r="I10" s="12"/>
    </row>
    <row r="11" spans="2:9" ht="33">
      <c r="B11" s="39" t="s">
        <v>5</v>
      </c>
      <c r="C11" s="9" t="s">
        <v>75</v>
      </c>
      <c r="F11" s="58" t="s">
        <v>24</v>
      </c>
      <c r="G11" s="59"/>
      <c r="H11" s="59"/>
      <c r="I11" s="60"/>
    </row>
    <row r="12" spans="2:9" ht="16.5">
      <c r="B12" s="8" t="s">
        <v>21</v>
      </c>
      <c r="C12" s="14">
        <f>H72</f>
        <v>4991145611</v>
      </c>
      <c r="F12" s="61"/>
      <c r="G12" s="62"/>
      <c r="H12" s="62"/>
      <c r="I12" s="63"/>
    </row>
    <row r="13" spans="2:9" ht="33">
      <c r="B13" s="8" t="s">
        <v>22</v>
      </c>
      <c r="C13" s="14">
        <f>200*1000000</f>
        <v>200000000</v>
      </c>
      <c r="F13" s="61"/>
      <c r="G13" s="62"/>
      <c r="H13" s="62"/>
      <c r="I13" s="63"/>
    </row>
    <row r="14" spans="2:9" ht="33">
      <c r="B14" s="8" t="s">
        <v>23</v>
      </c>
      <c r="C14" s="14">
        <f>10*1000000</f>
        <v>10000000</v>
      </c>
      <c r="F14" s="61"/>
      <c r="G14" s="62"/>
      <c r="H14" s="62"/>
      <c r="I14" s="63"/>
    </row>
    <row r="15" spans="2:9" ht="33.75" thickBot="1">
      <c r="B15" s="15" t="s">
        <v>16</v>
      </c>
      <c r="C15" s="16" t="s">
        <v>99</v>
      </c>
      <c r="F15" s="64"/>
      <c r="G15" s="65"/>
      <c r="H15" s="65"/>
      <c r="I15" s="66"/>
    </row>
    <row r="17" ht="17.25" thickBot="1">
      <c r="B17" s="3" t="s">
        <v>13</v>
      </c>
    </row>
    <row r="18" spans="2:12" ht="75" customHeight="1">
      <c r="B18" s="17" t="s">
        <v>26</v>
      </c>
      <c r="C18" s="18" t="s">
        <v>6</v>
      </c>
      <c r="D18" s="18" t="s">
        <v>15</v>
      </c>
      <c r="E18" s="18" t="s">
        <v>7</v>
      </c>
      <c r="F18" s="18" t="s">
        <v>8</v>
      </c>
      <c r="G18" s="19" t="s">
        <v>9</v>
      </c>
      <c r="H18" s="51" t="s">
        <v>101</v>
      </c>
      <c r="I18" s="18" t="s">
        <v>102</v>
      </c>
      <c r="J18" s="18" t="s">
        <v>10</v>
      </c>
      <c r="K18" s="18" t="s">
        <v>11</v>
      </c>
      <c r="L18" s="20" t="s">
        <v>12</v>
      </c>
    </row>
    <row r="19" spans="2:12" ht="33">
      <c r="B19" s="29">
        <v>14111800</v>
      </c>
      <c r="C19" s="32" t="s">
        <v>30</v>
      </c>
      <c r="D19" s="28" t="s">
        <v>31</v>
      </c>
      <c r="E19" s="32" t="s">
        <v>32</v>
      </c>
      <c r="F19" s="30" t="s">
        <v>77</v>
      </c>
      <c r="G19" s="67" t="s">
        <v>33</v>
      </c>
      <c r="H19" s="52">
        <v>31500000</v>
      </c>
      <c r="I19" s="52">
        <f>H19</f>
        <v>31500000</v>
      </c>
      <c r="J19" s="36" t="s">
        <v>34</v>
      </c>
      <c r="K19" s="31" t="s">
        <v>34</v>
      </c>
      <c r="L19" s="33" t="s">
        <v>75</v>
      </c>
    </row>
    <row r="20" spans="2:12" ht="33">
      <c r="B20" s="53">
        <v>47132100</v>
      </c>
      <c r="C20" s="68" t="s">
        <v>35</v>
      </c>
      <c r="D20" s="68" t="s">
        <v>31</v>
      </c>
      <c r="E20" s="68" t="s">
        <v>32</v>
      </c>
      <c r="F20" s="68" t="s">
        <v>77</v>
      </c>
      <c r="G20" s="68" t="s">
        <v>33</v>
      </c>
      <c r="H20" s="52">
        <v>31500000</v>
      </c>
      <c r="I20" s="52">
        <f aca="true" t="shared" si="0" ref="I20:I71">H20</f>
        <v>31500000</v>
      </c>
      <c r="J20" s="31" t="s">
        <v>34</v>
      </c>
      <c r="K20" s="31" t="s">
        <v>34</v>
      </c>
      <c r="L20" s="33" t="s">
        <v>75</v>
      </c>
    </row>
    <row r="21" spans="2:12" ht="33">
      <c r="B21" s="53">
        <v>15101500</v>
      </c>
      <c r="C21" s="68" t="s">
        <v>37</v>
      </c>
      <c r="D21" s="68" t="s">
        <v>31</v>
      </c>
      <c r="E21" s="68" t="s">
        <v>32</v>
      </c>
      <c r="F21" s="68" t="s">
        <v>36</v>
      </c>
      <c r="G21" s="68" t="s">
        <v>33</v>
      </c>
      <c r="H21" s="52">
        <v>12314016</v>
      </c>
      <c r="I21" s="52">
        <f t="shared" si="0"/>
        <v>12314016</v>
      </c>
      <c r="J21" s="31" t="s">
        <v>34</v>
      </c>
      <c r="K21" s="31" t="s">
        <v>34</v>
      </c>
      <c r="L21" s="33" t="s">
        <v>75</v>
      </c>
    </row>
    <row r="22" spans="2:12" s="12" customFormat="1" ht="33">
      <c r="B22" s="53">
        <v>86111600</v>
      </c>
      <c r="C22" s="68" t="s">
        <v>84</v>
      </c>
      <c r="D22" s="68" t="s">
        <v>31</v>
      </c>
      <c r="E22" s="68" t="s">
        <v>32</v>
      </c>
      <c r="F22" s="68" t="s">
        <v>36</v>
      </c>
      <c r="G22" s="68" t="s">
        <v>33</v>
      </c>
      <c r="H22" s="52">
        <v>12660000</v>
      </c>
      <c r="I22" s="52">
        <f t="shared" si="0"/>
        <v>12660000</v>
      </c>
      <c r="J22" s="31" t="s">
        <v>34</v>
      </c>
      <c r="K22" s="31" t="s">
        <v>34</v>
      </c>
      <c r="L22" s="33" t="s">
        <v>75</v>
      </c>
    </row>
    <row r="23" spans="2:12" ht="33">
      <c r="B23" s="53">
        <v>76122200</v>
      </c>
      <c r="C23" s="68" t="s">
        <v>38</v>
      </c>
      <c r="D23" s="68" t="s">
        <v>31</v>
      </c>
      <c r="E23" s="68" t="s">
        <v>32</v>
      </c>
      <c r="F23" s="68" t="s">
        <v>36</v>
      </c>
      <c r="G23" s="68" t="s">
        <v>33</v>
      </c>
      <c r="H23" s="52">
        <v>7895628</v>
      </c>
      <c r="I23" s="52">
        <f t="shared" si="0"/>
        <v>7895628</v>
      </c>
      <c r="J23" s="31" t="s">
        <v>34</v>
      </c>
      <c r="K23" s="31" t="s">
        <v>34</v>
      </c>
      <c r="L23" s="33" t="s">
        <v>75</v>
      </c>
    </row>
    <row r="24" spans="2:12" ht="33">
      <c r="B24" s="53">
        <v>85121800</v>
      </c>
      <c r="C24" s="68" t="s">
        <v>39</v>
      </c>
      <c r="D24" s="68" t="s">
        <v>31</v>
      </c>
      <c r="E24" s="68" t="s">
        <v>32</v>
      </c>
      <c r="F24" s="68" t="s">
        <v>36</v>
      </c>
      <c r="G24" s="68" t="s">
        <v>33</v>
      </c>
      <c r="H24" s="52">
        <v>83345000</v>
      </c>
      <c r="I24" s="52">
        <f t="shared" si="0"/>
        <v>83345000</v>
      </c>
      <c r="J24" s="31" t="s">
        <v>34</v>
      </c>
      <c r="K24" s="31" t="s">
        <v>34</v>
      </c>
      <c r="L24" s="33" t="s">
        <v>75</v>
      </c>
    </row>
    <row r="25" spans="2:12" ht="33">
      <c r="B25" s="53">
        <v>90101600</v>
      </c>
      <c r="C25" s="68" t="s">
        <v>40</v>
      </c>
      <c r="D25" s="68" t="s">
        <v>31</v>
      </c>
      <c r="E25" s="68" t="s">
        <v>32</v>
      </c>
      <c r="F25" s="68" t="s">
        <v>41</v>
      </c>
      <c r="G25" s="68" t="s">
        <v>33</v>
      </c>
      <c r="H25" s="52">
        <v>544000000</v>
      </c>
      <c r="I25" s="52">
        <f t="shared" si="0"/>
        <v>544000000</v>
      </c>
      <c r="J25" s="31" t="s">
        <v>34</v>
      </c>
      <c r="K25" s="31" t="s">
        <v>34</v>
      </c>
      <c r="L25" s="33" t="s">
        <v>75</v>
      </c>
    </row>
    <row r="26" spans="2:12" ht="33">
      <c r="B26" s="53">
        <v>92121500</v>
      </c>
      <c r="C26" s="68" t="s">
        <v>42</v>
      </c>
      <c r="D26" s="68" t="s">
        <v>31</v>
      </c>
      <c r="E26" s="68" t="s">
        <v>32</v>
      </c>
      <c r="F26" s="68" t="s">
        <v>36</v>
      </c>
      <c r="G26" s="68" t="s">
        <v>33</v>
      </c>
      <c r="H26" s="52">
        <v>236508828</v>
      </c>
      <c r="I26" s="52">
        <f t="shared" si="0"/>
        <v>236508828</v>
      </c>
      <c r="J26" s="31" t="s">
        <v>34</v>
      </c>
      <c r="K26" s="31" t="s">
        <v>34</v>
      </c>
      <c r="L26" s="33" t="s">
        <v>75</v>
      </c>
    </row>
    <row r="27" spans="2:12" ht="33">
      <c r="B27" s="53">
        <v>84111600</v>
      </c>
      <c r="C27" s="68" t="s">
        <v>43</v>
      </c>
      <c r="D27" s="68" t="s">
        <v>31</v>
      </c>
      <c r="E27" s="68" t="s">
        <v>32</v>
      </c>
      <c r="F27" s="68" t="s">
        <v>36</v>
      </c>
      <c r="G27" s="68" t="s">
        <v>33</v>
      </c>
      <c r="H27" s="52">
        <v>67463508</v>
      </c>
      <c r="I27" s="52">
        <f t="shared" si="0"/>
        <v>67463508</v>
      </c>
      <c r="J27" s="31" t="s">
        <v>34</v>
      </c>
      <c r="K27" s="31" t="s">
        <v>34</v>
      </c>
      <c r="L27" s="33" t="s">
        <v>75</v>
      </c>
    </row>
    <row r="28" spans="2:12" ht="33">
      <c r="B28" s="29">
        <v>81112200</v>
      </c>
      <c r="C28" s="32" t="s">
        <v>44</v>
      </c>
      <c r="D28" s="28" t="s">
        <v>31</v>
      </c>
      <c r="E28" s="32" t="s">
        <v>32</v>
      </c>
      <c r="F28" s="30" t="s">
        <v>36</v>
      </c>
      <c r="G28" s="67" t="s">
        <v>33</v>
      </c>
      <c r="H28" s="52">
        <v>35159899</v>
      </c>
      <c r="I28" s="52">
        <f t="shared" si="0"/>
        <v>35159899</v>
      </c>
      <c r="J28" s="31" t="s">
        <v>34</v>
      </c>
      <c r="K28" s="31" t="s">
        <v>34</v>
      </c>
      <c r="L28" s="33" t="s">
        <v>75</v>
      </c>
    </row>
    <row r="29" spans="2:12" ht="42.75" customHeight="1">
      <c r="B29" s="29">
        <v>81111500</v>
      </c>
      <c r="C29" s="32" t="s">
        <v>112</v>
      </c>
      <c r="D29" s="28" t="s">
        <v>46</v>
      </c>
      <c r="E29" s="28" t="s">
        <v>100</v>
      </c>
      <c r="F29" s="30" t="s">
        <v>36</v>
      </c>
      <c r="G29" s="67" t="s">
        <v>33</v>
      </c>
      <c r="H29" s="52">
        <v>9350000</v>
      </c>
      <c r="I29" s="52">
        <f t="shared" si="0"/>
        <v>9350000</v>
      </c>
      <c r="J29" s="31" t="s">
        <v>34</v>
      </c>
      <c r="K29" s="31" t="s">
        <v>34</v>
      </c>
      <c r="L29" s="33" t="s">
        <v>75</v>
      </c>
    </row>
    <row r="30" spans="2:12" ht="33">
      <c r="B30" s="29">
        <v>83111600</v>
      </c>
      <c r="C30" s="32" t="s">
        <v>103</v>
      </c>
      <c r="D30" s="28" t="s">
        <v>31</v>
      </c>
      <c r="E30" s="27" t="s">
        <v>32</v>
      </c>
      <c r="F30" s="30" t="s">
        <v>36</v>
      </c>
      <c r="G30" s="67" t="s">
        <v>33</v>
      </c>
      <c r="H30" s="52">
        <v>36920000</v>
      </c>
      <c r="I30" s="52">
        <f t="shared" si="0"/>
        <v>36920000</v>
      </c>
      <c r="J30" s="31" t="s">
        <v>34</v>
      </c>
      <c r="K30" s="31" t="s">
        <v>34</v>
      </c>
      <c r="L30" s="33" t="s">
        <v>75</v>
      </c>
    </row>
    <row r="31" spans="2:12" ht="33">
      <c r="B31" s="29">
        <v>83111600</v>
      </c>
      <c r="C31" s="32" t="s">
        <v>96</v>
      </c>
      <c r="D31" s="28" t="s">
        <v>31</v>
      </c>
      <c r="E31" s="27" t="s">
        <v>32</v>
      </c>
      <c r="F31" s="30" t="s">
        <v>36</v>
      </c>
      <c r="G31" s="67" t="s">
        <v>33</v>
      </c>
      <c r="H31" s="52">
        <v>115000000</v>
      </c>
      <c r="I31" s="52">
        <f t="shared" si="0"/>
        <v>115000000</v>
      </c>
      <c r="J31" s="31" t="s">
        <v>34</v>
      </c>
      <c r="K31" s="31" t="s">
        <v>34</v>
      </c>
      <c r="L31" s="33" t="s">
        <v>75</v>
      </c>
    </row>
    <row r="32" spans="2:12" ht="33">
      <c r="B32" s="29">
        <v>80161500</v>
      </c>
      <c r="C32" s="32" t="s">
        <v>49</v>
      </c>
      <c r="D32" s="28" t="s">
        <v>31</v>
      </c>
      <c r="E32" s="27" t="s">
        <v>32</v>
      </c>
      <c r="F32" s="30" t="s">
        <v>36</v>
      </c>
      <c r="G32" s="67" t="s">
        <v>33</v>
      </c>
      <c r="H32" s="52">
        <v>14001960</v>
      </c>
      <c r="I32" s="52">
        <f t="shared" si="0"/>
        <v>14001960</v>
      </c>
      <c r="J32" s="31" t="s">
        <v>34</v>
      </c>
      <c r="K32" s="31" t="s">
        <v>34</v>
      </c>
      <c r="L32" s="33" t="s">
        <v>75</v>
      </c>
    </row>
    <row r="33" spans="2:12" ht="58.5" customHeight="1">
      <c r="B33" s="29">
        <v>85161500</v>
      </c>
      <c r="C33" s="27" t="s">
        <v>110</v>
      </c>
      <c r="D33" s="28" t="s">
        <v>31</v>
      </c>
      <c r="E33" s="27" t="s">
        <v>60</v>
      </c>
      <c r="F33" s="30" t="s">
        <v>36</v>
      </c>
      <c r="G33" s="67" t="s">
        <v>33</v>
      </c>
      <c r="H33" s="52">
        <v>4975628</v>
      </c>
      <c r="I33" s="52">
        <f t="shared" si="0"/>
        <v>4975628</v>
      </c>
      <c r="J33" s="31" t="s">
        <v>34</v>
      </c>
      <c r="K33" s="31" t="s">
        <v>34</v>
      </c>
      <c r="L33" s="33" t="s">
        <v>75</v>
      </c>
    </row>
    <row r="34" spans="2:12" ht="33">
      <c r="B34" s="29">
        <v>81111700</v>
      </c>
      <c r="C34" s="32" t="s">
        <v>51</v>
      </c>
      <c r="D34" s="28" t="s">
        <v>31</v>
      </c>
      <c r="E34" s="27" t="s">
        <v>32</v>
      </c>
      <c r="F34" s="30" t="s">
        <v>50</v>
      </c>
      <c r="G34" s="67" t="s">
        <v>33</v>
      </c>
      <c r="H34" s="52">
        <v>41145000</v>
      </c>
      <c r="I34" s="52">
        <f t="shared" si="0"/>
        <v>41145000</v>
      </c>
      <c r="J34" s="31" t="s">
        <v>34</v>
      </c>
      <c r="K34" s="31" t="s">
        <v>34</v>
      </c>
      <c r="L34" s="33" t="s">
        <v>75</v>
      </c>
    </row>
    <row r="35" spans="2:12" ht="33">
      <c r="B35" s="29">
        <v>78111800</v>
      </c>
      <c r="C35" s="32" t="s">
        <v>53</v>
      </c>
      <c r="D35" s="28" t="s">
        <v>31</v>
      </c>
      <c r="E35" s="27" t="s">
        <v>100</v>
      </c>
      <c r="F35" s="30" t="s">
        <v>50</v>
      </c>
      <c r="G35" s="67" t="s">
        <v>33</v>
      </c>
      <c r="H35" s="52">
        <v>3800000</v>
      </c>
      <c r="I35" s="52">
        <f t="shared" si="0"/>
        <v>3800000</v>
      </c>
      <c r="J35" s="31" t="s">
        <v>34</v>
      </c>
      <c r="K35" s="31" t="s">
        <v>34</v>
      </c>
      <c r="L35" s="33" t="s">
        <v>75</v>
      </c>
    </row>
    <row r="36" spans="2:12" ht="33">
      <c r="B36" s="29">
        <v>51212200</v>
      </c>
      <c r="C36" s="32" t="s">
        <v>54</v>
      </c>
      <c r="D36" s="28" t="s">
        <v>31</v>
      </c>
      <c r="E36" s="27" t="s">
        <v>32</v>
      </c>
      <c r="F36" s="30" t="s">
        <v>50</v>
      </c>
      <c r="G36" s="67" t="s">
        <v>33</v>
      </c>
      <c r="H36" s="52">
        <v>338725351</v>
      </c>
      <c r="I36" s="52">
        <f t="shared" si="0"/>
        <v>338725351</v>
      </c>
      <c r="J36" s="31" t="s">
        <v>34</v>
      </c>
      <c r="K36" s="31" t="s">
        <v>34</v>
      </c>
      <c r="L36" s="33" t="s">
        <v>75</v>
      </c>
    </row>
    <row r="37" spans="2:12" ht="33">
      <c r="B37" s="29">
        <v>91111500</v>
      </c>
      <c r="C37" s="32" t="s">
        <v>55</v>
      </c>
      <c r="D37" s="28" t="s">
        <v>31</v>
      </c>
      <c r="E37" s="27" t="s">
        <v>32</v>
      </c>
      <c r="F37" s="30" t="s">
        <v>50</v>
      </c>
      <c r="G37" s="67" t="s">
        <v>33</v>
      </c>
      <c r="H37" s="52">
        <v>33232500</v>
      </c>
      <c r="I37" s="52">
        <f t="shared" si="0"/>
        <v>33232500</v>
      </c>
      <c r="J37" s="31" t="s">
        <v>34</v>
      </c>
      <c r="K37" s="31" t="s">
        <v>34</v>
      </c>
      <c r="L37" s="33" t="s">
        <v>75</v>
      </c>
    </row>
    <row r="38" spans="2:12" ht="33">
      <c r="B38" s="29">
        <v>85101600</v>
      </c>
      <c r="C38" s="32" t="s">
        <v>56</v>
      </c>
      <c r="D38" s="28" t="s">
        <v>31</v>
      </c>
      <c r="E38" s="27" t="s">
        <v>32</v>
      </c>
      <c r="F38" s="30" t="s">
        <v>50</v>
      </c>
      <c r="G38" s="67" t="s">
        <v>33</v>
      </c>
      <c r="H38" s="52">
        <v>15192000</v>
      </c>
      <c r="I38" s="52">
        <f t="shared" si="0"/>
        <v>15192000</v>
      </c>
      <c r="J38" s="31" t="s">
        <v>34</v>
      </c>
      <c r="K38" s="31" t="s">
        <v>34</v>
      </c>
      <c r="L38" s="33" t="s">
        <v>75</v>
      </c>
    </row>
    <row r="39" spans="2:12" ht="33">
      <c r="B39" s="29">
        <v>80131500</v>
      </c>
      <c r="C39" s="32" t="s">
        <v>57</v>
      </c>
      <c r="D39" s="28" t="s">
        <v>46</v>
      </c>
      <c r="E39" s="27" t="s">
        <v>32</v>
      </c>
      <c r="F39" s="30" t="s">
        <v>50</v>
      </c>
      <c r="G39" s="67" t="s">
        <v>33</v>
      </c>
      <c r="H39" s="52">
        <v>114000000</v>
      </c>
      <c r="I39" s="52">
        <f t="shared" si="0"/>
        <v>114000000</v>
      </c>
      <c r="J39" s="31" t="s">
        <v>34</v>
      </c>
      <c r="K39" s="31" t="s">
        <v>34</v>
      </c>
      <c r="L39" s="33" t="s">
        <v>75</v>
      </c>
    </row>
    <row r="40" spans="2:12" ht="33">
      <c r="B40" s="29">
        <v>84111500</v>
      </c>
      <c r="C40" s="32" t="s">
        <v>58</v>
      </c>
      <c r="D40" s="28" t="s">
        <v>46</v>
      </c>
      <c r="E40" s="27" t="s">
        <v>32</v>
      </c>
      <c r="F40" s="30" t="s">
        <v>50</v>
      </c>
      <c r="G40" s="67" t="s">
        <v>33</v>
      </c>
      <c r="H40" s="52">
        <v>54000000</v>
      </c>
      <c r="I40" s="52">
        <f t="shared" si="0"/>
        <v>54000000</v>
      </c>
      <c r="J40" s="31" t="s">
        <v>34</v>
      </c>
      <c r="K40" s="31" t="s">
        <v>34</v>
      </c>
      <c r="L40" s="33" t="s">
        <v>75</v>
      </c>
    </row>
    <row r="41" spans="2:12" ht="99">
      <c r="B41" s="29">
        <v>80121700</v>
      </c>
      <c r="C41" s="32" t="s">
        <v>119</v>
      </c>
      <c r="D41" s="28" t="s">
        <v>46</v>
      </c>
      <c r="E41" s="27" t="s">
        <v>100</v>
      </c>
      <c r="F41" s="30" t="s">
        <v>50</v>
      </c>
      <c r="G41" s="67" t="s">
        <v>33</v>
      </c>
      <c r="H41" s="52">
        <v>55811000</v>
      </c>
      <c r="I41" s="52">
        <f t="shared" si="0"/>
        <v>55811000</v>
      </c>
      <c r="J41" s="31" t="s">
        <v>34</v>
      </c>
      <c r="K41" s="31" t="s">
        <v>34</v>
      </c>
      <c r="L41" s="33" t="s">
        <v>75</v>
      </c>
    </row>
    <row r="42" spans="2:12" ht="33">
      <c r="B42" s="29">
        <v>41111800</v>
      </c>
      <c r="C42" s="27" t="s">
        <v>71</v>
      </c>
      <c r="D42" s="28" t="s">
        <v>46</v>
      </c>
      <c r="E42" s="32" t="s">
        <v>32</v>
      </c>
      <c r="F42" s="30" t="s">
        <v>50</v>
      </c>
      <c r="G42" s="67" t="s">
        <v>33</v>
      </c>
      <c r="H42" s="52">
        <v>1316640000</v>
      </c>
      <c r="I42" s="52">
        <f t="shared" si="0"/>
        <v>1316640000</v>
      </c>
      <c r="J42" s="31" t="s">
        <v>34</v>
      </c>
      <c r="K42" s="31" t="s">
        <v>34</v>
      </c>
      <c r="L42" s="33" t="s">
        <v>75</v>
      </c>
    </row>
    <row r="43" spans="2:12" ht="33">
      <c r="B43" s="29">
        <v>76111500</v>
      </c>
      <c r="C43" s="27" t="s">
        <v>65</v>
      </c>
      <c r="D43" s="28" t="s">
        <v>46</v>
      </c>
      <c r="E43" s="32" t="s">
        <v>32</v>
      </c>
      <c r="F43" s="30" t="s">
        <v>50</v>
      </c>
      <c r="G43" s="67" t="s">
        <v>33</v>
      </c>
      <c r="H43" s="52">
        <f>217119144+109905000</f>
        <v>327024144</v>
      </c>
      <c r="I43" s="52">
        <f t="shared" si="0"/>
        <v>327024144</v>
      </c>
      <c r="J43" s="31" t="s">
        <v>34</v>
      </c>
      <c r="K43" s="31" t="s">
        <v>34</v>
      </c>
      <c r="L43" s="33" t="s">
        <v>75</v>
      </c>
    </row>
    <row r="44" spans="2:12" ht="33">
      <c r="B44" s="2">
        <v>93141506</v>
      </c>
      <c r="C44" s="32" t="s">
        <v>67</v>
      </c>
      <c r="D44" s="28" t="s">
        <v>46</v>
      </c>
      <c r="E44" s="32" t="s">
        <v>32</v>
      </c>
      <c r="F44" s="30" t="s">
        <v>50</v>
      </c>
      <c r="G44" s="67" t="s">
        <v>33</v>
      </c>
      <c r="H44" s="52">
        <v>54333834</v>
      </c>
      <c r="I44" s="52">
        <f t="shared" si="0"/>
        <v>54333834</v>
      </c>
      <c r="J44" s="31" t="s">
        <v>34</v>
      </c>
      <c r="K44" s="31" t="s">
        <v>34</v>
      </c>
      <c r="L44" s="33" t="s">
        <v>75</v>
      </c>
    </row>
    <row r="45" spans="2:12" ht="33">
      <c r="B45" s="29" t="s">
        <v>85</v>
      </c>
      <c r="C45" s="27" t="s">
        <v>61</v>
      </c>
      <c r="D45" s="28" t="s">
        <v>31</v>
      </c>
      <c r="E45" s="27" t="s">
        <v>60</v>
      </c>
      <c r="F45" s="30" t="s">
        <v>50</v>
      </c>
      <c r="G45" s="67" t="s">
        <v>33</v>
      </c>
      <c r="H45" s="52">
        <v>8200000</v>
      </c>
      <c r="I45" s="52">
        <f t="shared" si="0"/>
        <v>8200000</v>
      </c>
      <c r="J45" s="31" t="s">
        <v>34</v>
      </c>
      <c r="K45" s="31" t="s">
        <v>34</v>
      </c>
      <c r="L45" s="33" t="s">
        <v>75</v>
      </c>
    </row>
    <row r="46" spans="2:12" s="12" customFormat="1" ht="49.5">
      <c r="B46" s="2" t="s">
        <v>68</v>
      </c>
      <c r="C46" s="69" t="s">
        <v>69</v>
      </c>
      <c r="D46" s="32" t="s">
        <v>46</v>
      </c>
      <c r="E46" s="27" t="s">
        <v>79</v>
      </c>
      <c r="F46" s="35" t="s">
        <v>36</v>
      </c>
      <c r="G46" s="67" t="s">
        <v>74</v>
      </c>
      <c r="H46" s="52">
        <v>651500000</v>
      </c>
      <c r="I46" s="52">
        <f t="shared" si="0"/>
        <v>651500000</v>
      </c>
      <c r="J46" s="33" t="s">
        <v>34</v>
      </c>
      <c r="K46" s="33" t="s">
        <v>34</v>
      </c>
      <c r="L46" s="33" t="s">
        <v>75</v>
      </c>
    </row>
    <row r="47" spans="2:12" s="12" customFormat="1" ht="33">
      <c r="B47" s="2" t="s">
        <v>70</v>
      </c>
      <c r="C47" s="69" t="s">
        <v>109</v>
      </c>
      <c r="D47" s="32" t="s">
        <v>46</v>
      </c>
      <c r="E47" s="27" t="s">
        <v>79</v>
      </c>
      <c r="F47" s="35" t="s">
        <v>36</v>
      </c>
      <c r="G47" s="67" t="s">
        <v>74</v>
      </c>
      <c r="H47" s="52">
        <v>101210573</v>
      </c>
      <c r="I47" s="52">
        <f t="shared" si="0"/>
        <v>101210573</v>
      </c>
      <c r="J47" s="33" t="s">
        <v>34</v>
      </c>
      <c r="K47" s="33" t="s">
        <v>34</v>
      </c>
      <c r="L47" s="33" t="s">
        <v>75</v>
      </c>
    </row>
    <row r="48" spans="2:12" s="12" customFormat="1" ht="33">
      <c r="B48" s="2" t="s">
        <v>70</v>
      </c>
      <c r="C48" s="69" t="s">
        <v>107</v>
      </c>
      <c r="D48" s="32" t="s">
        <v>46</v>
      </c>
      <c r="E48" s="27" t="s">
        <v>79</v>
      </c>
      <c r="F48" s="35" t="s">
        <v>36</v>
      </c>
      <c r="G48" s="67" t="s">
        <v>74</v>
      </c>
      <c r="H48" s="52">
        <v>37316700</v>
      </c>
      <c r="I48" s="52">
        <f t="shared" si="0"/>
        <v>37316700</v>
      </c>
      <c r="J48" s="33" t="s">
        <v>34</v>
      </c>
      <c r="K48" s="33" t="s">
        <v>34</v>
      </c>
      <c r="L48" s="33" t="s">
        <v>75</v>
      </c>
    </row>
    <row r="49" spans="2:12" ht="33">
      <c r="B49" s="2">
        <v>80111605</v>
      </c>
      <c r="C49" s="69" t="s">
        <v>120</v>
      </c>
      <c r="D49" s="32" t="s">
        <v>46</v>
      </c>
      <c r="E49" s="27" t="s">
        <v>52</v>
      </c>
      <c r="F49" s="35" t="s">
        <v>36</v>
      </c>
      <c r="G49" s="67" t="s">
        <v>33</v>
      </c>
      <c r="H49" s="52">
        <v>12000000</v>
      </c>
      <c r="I49" s="52">
        <f t="shared" si="0"/>
        <v>12000000</v>
      </c>
      <c r="J49" s="33" t="s">
        <v>34</v>
      </c>
      <c r="K49" s="33" t="s">
        <v>34</v>
      </c>
      <c r="L49" s="33" t="s">
        <v>75</v>
      </c>
    </row>
    <row r="50" spans="2:12" ht="33">
      <c r="B50" s="2" t="s">
        <v>98</v>
      </c>
      <c r="C50" s="32" t="s">
        <v>97</v>
      </c>
      <c r="D50" s="32" t="s">
        <v>46</v>
      </c>
      <c r="E50" s="32" t="s">
        <v>60</v>
      </c>
      <c r="F50" s="30" t="s">
        <v>36</v>
      </c>
      <c r="G50" s="67" t="s">
        <v>33</v>
      </c>
      <c r="H50" s="36">
        <v>29000000</v>
      </c>
      <c r="I50" s="52">
        <f t="shared" si="0"/>
        <v>29000000</v>
      </c>
      <c r="J50" s="31" t="s">
        <v>34</v>
      </c>
      <c r="K50" s="31" t="s">
        <v>34</v>
      </c>
      <c r="L50" s="33" t="s">
        <v>75</v>
      </c>
    </row>
    <row r="51" spans="2:12" ht="33">
      <c r="B51" s="29">
        <v>72153600</v>
      </c>
      <c r="C51" s="32" t="s">
        <v>78</v>
      </c>
      <c r="D51" s="28" t="s">
        <v>31</v>
      </c>
      <c r="E51" s="27" t="s">
        <v>32</v>
      </c>
      <c r="F51" s="30" t="s">
        <v>50</v>
      </c>
      <c r="G51" s="67" t="s">
        <v>33</v>
      </c>
      <c r="H51" s="52">
        <v>286181155</v>
      </c>
      <c r="I51" s="52">
        <f t="shared" si="0"/>
        <v>286181155</v>
      </c>
      <c r="J51" s="31" t="s">
        <v>34</v>
      </c>
      <c r="K51" s="31" t="s">
        <v>34</v>
      </c>
      <c r="L51" s="33" t="s">
        <v>75</v>
      </c>
    </row>
    <row r="52" spans="2:12" ht="33">
      <c r="B52" s="29">
        <v>72101500</v>
      </c>
      <c r="C52" s="32" t="s">
        <v>48</v>
      </c>
      <c r="D52" s="28" t="s">
        <v>31</v>
      </c>
      <c r="E52" s="27" t="s">
        <v>127</v>
      </c>
      <c r="F52" s="30" t="s">
        <v>36</v>
      </c>
      <c r="G52" s="67" t="s">
        <v>33</v>
      </c>
      <c r="H52" s="52">
        <v>18000000</v>
      </c>
      <c r="I52" s="52">
        <f t="shared" si="0"/>
        <v>18000000</v>
      </c>
      <c r="J52" s="31" t="s">
        <v>34</v>
      </c>
      <c r="K52" s="31" t="s">
        <v>34</v>
      </c>
      <c r="L52" s="33" t="s">
        <v>75</v>
      </c>
    </row>
    <row r="53" spans="2:12" ht="33">
      <c r="B53" s="29">
        <v>72154300</v>
      </c>
      <c r="C53" s="32" t="s">
        <v>80</v>
      </c>
      <c r="D53" s="28" t="s">
        <v>46</v>
      </c>
      <c r="E53" s="27" t="s">
        <v>60</v>
      </c>
      <c r="F53" s="30" t="s">
        <v>50</v>
      </c>
      <c r="G53" s="67" t="s">
        <v>33</v>
      </c>
      <c r="H53" s="36">
        <v>7500000</v>
      </c>
      <c r="I53" s="52">
        <f t="shared" si="0"/>
        <v>7500000</v>
      </c>
      <c r="J53" s="31" t="s">
        <v>34</v>
      </c>
      <c r="K53" s="31" t="s">
        <v>34</v>
      </c>
      <c r="L53" s="33" t="s">
        <v>75</v>
      </c>
    </row>
    <row r="54" spans="2:12" ht="33">
      <c r="B54" s="29">
        <v>72153700</v>
      </c>
      <c r="C54" s="32" t="s">
        <v>64</v>
      </c>
      <c r="D54" s="28" t="s">
        <v>46</v>
      </c>
      <c r="E54" s="27" t="s">
        <v>60</v>
      </c>
      <c r="F54" s="30" t="s">
        <v>50</v>
      </c>
      <c r="G54" s="67" t="s">
        <v>33</v>
      </c>
      <c r="H54" s="36">
        <v>6750000</v>
      </c>
      <c r="I54" s="52">
        <f t="shared" si="0"/>
        <v>6750000</v>
      </c>
      <c r="J54" s="31" t="s">
        <v>34</v>
      </c>
      <c r="K54" s="31" t="s">
        <v>34</v>
      </c>
      <c r="L54" s="33" t="s">
        <v>75</v>
      </c>
    </row>
    <row r="55" spans="2:12" ht="33">
      <c r="B55" s="29">
        <v>72153600</v>
      </c>
      <c r="C55" s="32" t="s">
        <v>115</v>
      </c>
      <c r="D55" s="28" t="s">
        <v>46</v>
      </c>
      <c r="E55" s="27" t="s">
        <v>63</v>
      </c>
      <c r="F55" s="30" t="s">
        <v>50</v>
      </c>
      <c r="G55" s="67" t="s">
        <v>33</v>
      </c>
      <c r="H55" s="36">
        <v>18244275</v>
      </c>
      <c r="I55" s="52">
        <f t="shared" si="0"/>
        <v>18244275</v>
      </c>
      <c r="J55" s="31" t="s">
        <v>34</v>
      </c>
      <c r="K55" s="31" t="s">
        <v>34</v>
      </c>
      <c r="L55" s="33" t="s">
        <v>75</v>
      </c>
    </row>
    <row r="56" spans="2:12" ht="66">
      <c r="B56" s="29" t="s">
        <v>88</v>
      </c>
      <c r="C56" s="32" t="s">
        <v>89</v>
      </c>
      <c r="D56" s="28" t="s">
        <v>46</v>
      </c>
      <c r="E56" s="27" t="s">
        <v>52</v>
      </c>
      <c r="F56" s="30" t="s">
        <v>50</v>
      </c>
      <c r="G56" s="67" t="s">
        <v>33</v>
      </c>
      <c r="H56" s="36">
        <v>30000000</v>
      </c>
      <c r="I56" s="52">
        <f t="shared" si="0"/>
        <v>30000000</v>
      </c>
      <c r="J56" s="31" t="s">
        <v>34</v>
      </c>
      <c r="K56" s="31" t="s">
        <v>34</v>
      </c>
      <c r="L56" s="33" t="s">
        <v>90</v>
      </c>
    </row>
    <row r="57" spans="2:12" ht="82.5">
      <c r="B57" s="29" t="s">
        <v>93</v>
      </c>
      <c r="C57" s="32" t="s">
        <v>94</v>
      </c>
      <c r="D57" s="28" t="s">
        <v>31</v>
      </c>
      <c r="E57" s="27" t="s">
        <v>92</v>
      </c>
      <c r="F57" s="30" t="s">
        <v>50</v>
      </c>
      <c r="G57" s="67" t="s">
        <v>33</v>
      </c>
      <c r="H57" s="36">
        <v>22750000</v>
      </c>
      <c r="I57" s="52">
        <f t="shared" si="0"/>
        <v>22750000</v>
      </c>
      <c r="J57" s="31" t="s">
        <v>34</v>
      </c>
      <c r="K57" s="31" t="s">
        <v>34</v>
      </c>
      <c r="L57" s="33" t="s">
        <v>91</v>
      </c>
    </row>
    <row r="58" spans="2:12" ht="58.5" customHeight="1">
      <c r="B58" s="29">
        <v>80111509</v>
      </c>
      <c r="C58" s="32" t="s">
        <v>106</v>
      </c>
      <c r="D58" s="28" t="s">
        <v>105</v>
      </c>
      <c r="E58" s="27" t="s">
        <v>100</v>
      </c>
      <c r="F58" s="30" t="s">
        <v>50</v>
      </c>
      <c r="G58" s="67" t="s">
        <v>33</v>
      </c>
      <c r="H58" s="54">
        <v>39083333</v>
      </c>
      <c r="I58" s="52">
        <f t="shared" si="0"/>
        <v>39083333</v>
      </c>
      <c r="J58" s="31" t="s">
        <v>34</v>
      </c>
      <c r="K58" s="31" t="s">
        <v>34</v>
      </c>
      <c r="L58" s="33" t="s">
        <v>91</v>
      </c>
    </row>
    <row r="59" spans="2:12" ht="33">
      <c r="B59" s="29">
        <v>81161800</v>
      </c>
      <c r="C59" s="32" t="s">
        <v>111</v>
      </c>
      <c r="D59" s="32" t="s">
        <v>46</v>
      </c>
      <c r="E59" s="32" t="s">
        <v>60</v>
      </c>
      <c r="F59" s="30" t="s">
        <v>36</v>
      </c>
      <c r="G59" s="67" t="s">
        <v>33</v>
      </c>
      <c r="H59" s="52">
        <v>17325000</v>
      </c>
      <c r="I59" s="52">
        <f t="shared" si="0"/>
        <v>17325000</v>
      </c>
      <c r="J59" s="31" t="s">
        <v>34</v>
      </c>
      <c r="K59" s="31" t="s">
        <v>34</v>
      </c>
      <c r="L59" s="33" t="s">
        <v>75</v>
      </c>
    </row>
    <row r="60" spans="2:12" ht="99">
      <c r="B60" s="29">
        <v>43211518</v>
      </c>
      <c r="C60" s="32" t="s">
        <v>122</v>
      </c>
      <c r="D60" s="32" t="s">
        <v>46</v>
      </c>
      <c r="E60" s="32" t="s">
        <v>108</v>
      </c>
      <c r="F60" s="30" t="s">
        <v>36</v>
      </c>
      <c r="G60" s="67" t="s">
        <v>74</v>
      </c>
      <c r="H60" s="52">
        <v>80122147</v>
      </c>
      <c r="I60" s="52">
        <f t="shared" si="0"/>
        <v>80122147</v>
      </c>
      <c r="J60" s="31" t="s">
        <v>34</v>
      </c>
      <c r="K60" s="31" t="s">
        <v>34</v>
      </c>
      <c r="L60" s="33" t="s">
        <v>75</v>
      </c>
    </row>
    <row r="61" spans="2:12" ht="66">
      <c r="B61" s="29">
        <v>81112501</v>
      </c>
      <c r="C61" s="32" t="s">
        <v>123</v>
      </c>
      <c r="D61" s="32" t="s">
        <v>46</v>
      </c>
      <c r="E61" s="32" t="s">
        <v>108</v>
      </c>
      <c r="F61" s="30" t="s">
        <v>36</v>
      </c>
      <c r="G61" s="67" t="s">
        <v>74</v>
      </c>
      <c r="H61" s="52">
        <v>19656000</v>
      </c>
      <c r="I61" s="52">
        <f t="shared" si="0"/>
        <v>19656000</v>
      </c>
      <c r="J61" s="31" t="s">
        <v>34</v>
      </c>
      <c r="K61" s="31" t="s">
        <v>34</v>
      </c>
      <c r="L61" s="33" t="s">
        <v>75</v>
      </c>
    </row>
    <row r="62" spans="2:12" ht="49.5">
      <c r="B62" s="29">
        <v>83121703</v>
      </c>
      <c r="C62" s="32" t="s">
        <v>125</v>
      </c>
      <c r="D62" s="32" t="s">
        <v>46</v>
      </c>
      <c r="E62" s="32" t="s">
        <v>32</v>
      </c>
      <c r="F62" s="30" t="s">
        <v>36</v>
      </c>
      <c r="G62" s="67" t="s">
        <v>74</v>
      </c>
      <c r="H62" s="52">
        <v>9808132</v>
      </c>
      <c r="I62" s="52">
        <f t="shared" si="0"/>
        <v>9808132</v>
      </c>
      <c r="J62" s="31" t="s">
        <v>34</v>
      </c>
      <c r="K62" s="31" t="s">
        <v>34</v>
      </c>
      <c r="L62" s="33" t="s">
        <v>75</v>
      </c>
    </row>
    <row r="63" spans="2:12" ht="82.5">
      <c r="B63" s="29">
        <v>81112200</v>
      </c>
      <c r="C63" s="32" t="s">
        <v>124</v>
      </c>
      <c r="D63" s="32" t="s">
        <v>47</v>
      </c>
      <c r="E63" s="32" t="s">
        <v>63</v>
      </c>
      <c r="F63" s="30" t="s">
        <v>36</v>
      </c>
      <c r="G63" s="67" t="s">
        <v>74</v>
      </c>
      <c r="H63" s="52">
        <v>17136000</v>
      </c>
      <c r="I63" s="52">
        <f t="shared" si="0"/>
        <v>17136000</v>
      </c>
      <c r="J63" s="31" t="s">
        <v>34</v>
      </c>
      <c r="K63" s="31" t="s">
        <v>34</v>
      </c>
      <c r="L63" s="33" t="s">
        <v>75</v>
      </c>
    </row>
    <row r="64" spans="2:12" ht="33">
      <c r="B64" s="29">
        <v>72101500</v>
      </c>
      <c r="C64" s="32" t="s">
        <v>62</v>
      </c>
      <c r="D64" s="28" t="s">
        <v>66</v>
      </c>
      <c r="E64" s="27" t="s">
        <v>63</v>
      </c>
      <c r="F64" s="30" t="s">
        <v>50</v>
      </c>
      <c r="G64" s="67" t="s">
        <v>33</v>
      </c>
      <c r="H64" s="36">
        <v>4500000</v>
      </c>
      <c r="I64" s="52">
        <f t="shared" si="0"/>
        <v>4500000</v>
      </c>
      <c r="J64" s="31" t="s">
        <v>34</v>
      </c>
      <c r="K64" s="31" t="s">
        <v>34</v>
      </c>
      <c r="L64" s="33" t="s">
        <v>75</v>
      </c>
    </row>
    <row r="65" spans="2:12" ht="33">
      <c r="B65" s="2" t="s">
        <v>87</v>
      </c>
      <c r="C65" s="32" t="s">
        <v>81</v>
      </c>
      <c r="D65" s="28" t="s">
        <v>66</v>
      </c>
      <c r="E65" s="27" t="s">
        <v>83</v>
      </c>
      <c r="F65" s="30" t="s">
        <v>50</v>
      </c>
      <c r="G65" s="67" t="s">
        <v>33</v>
      </c>
      <c r="H65" s="36">
        <v>11000000</v>
      </c>
      <c r="I65" s="52">
        <f t="shared" si="0"/>
        <v>11000000</v>
      </c>
      <c r="J65" s="31" t="s">
        <v>34</v>
      </c>
      <c r="K65" s="31" t="s">
        <v>34</v>
      </c>
      <c r="L65" s="33" t="s">
        <v>75</v>
      </c>
    </row>
    <row r="66" spans="2:12" ht="33">
      <c r="B66" s="29">
        <v>42192600</v>
      </c>
      <c r="C66" s="32" t="s">
        <v>95</v>
      </c>
      <c r="D66" s="28" t="s">
        <v>121</v>
      </c>
      <c r="E66" s="27" t="s">
        <v>32</v>
      </c>
      <c r="F66" s="30" t="s">
        <v>50</v>
      </c>
      <c r="G66" s="67" t="s">
        <v>33</v>
      </c>
      <c r="H66" s="54">
        <v>15825000</v>
      </c>
      <c r="I66" s="52">
        <f t="shared" si="0"/>
        <v>15825000</v>
      </c>
      <c r="J66" s="31" t="s">
        <v>34</v>
      </c>
      <c r="K66" s="31" t="s">
        <v>34</v>
      </c>
      <c r="L66" s="33" t="s">
        <v>75</v>
      </c>
    </row>
    <row r="67" spans="2:12" s="57" customFormat="1" ht="33" customHeight="1">
      <c r="B67" s="29" t="s">
        <v>72</v>
      </c>
      <c r="C67" s="32" t="s">
        <v>73</v>
      </c>
      <c r="D67" s="32" t="s">
        <v>126</v>
      </c>
      <c r="E67" s="27" t="s">
        <v>52</v>
      </c>
      <c r="F67" s="30" t="s">
        <v>36</v>
      </c>
      <c r="G67" s="34" t="s">
        <v>33</v>
      </c>
      <c r="H67" s="36">
        <v>4500000</v>
      </c>
      <c r="I67" s="52">
        <f t="shared" si="0"/>
        <v>4500000</v>
      </c>
      <c r="J67" s="33" t="s">
        <v>34</v>
      </c>
      <c r="K67" s="33" t="s">
        <v>34</v>
      </c>
      <c r="L67" s="33" t="s">
        <v>75</v>
      </c>
    </row>
    <row r="68" spans="2:12" ht="49.5">
      <c r="B68" s="29">
        <v>72153600</v>
      </c>
      <c r="C68" s="32" t="s">
        <v>113</v>
      </c>
      <c r="D68" s="28" t="s">
        <v>114</v>
      </c>
      <c r="E68" s="27" t="s">
        <v>108</v>
      </c>
      <c r="F68" s="30" t="s">
        <v>50</v>
      </c>
      <c r="G68" s="67" t="s">
        <v>33</v>
      </c>
      <c r="H68" s="36">
        <v>18375000</v>
      </c>
      <c r="I68" s="52">
        <f t="shared" si="0"/>
        <v>18375000</v>
      </c>
      <c r="J68" s="33" t="s">
        <v>34</v>
      </c>
      <c r="K68" s="33" t="s">
        <v>34</v>
      </c>
      <c r="L68" s="33" t="s">
        <v>75</v>
      </c>
    </row>
    <row r="69" spans="2:12" ht="33">
      <c r="B69" s="29" t="s">
        <v>86</v>
      </c>
      <c r="C69" s="32" t="s">
        <v>82</v>
      </c>
      <c r="D69" s="28" t="s">
        <v>116</v>
      </c>
      <c r="E69" s="27" t="s">
        <v>63</v>
      </c>
      <c r="F69" s="30" t="s">
        <v>50</v>
      </c>
      <c r="G69" s="67" t="s">
        <v>33</v>
      </c>
      <c r="H69" s="36">
        <v>3750000</v>
      </c>
      <c r="I69" s="52">
        <f t="shared" si="0"/>
        <v>3750000</v>
      </c>
      <c r="J69" s="31" t="s">
        <v>34</v>
      </c>
      <c r="K69" s="31" t="s">
        <v>34</v>
      </c>
      <c r="L69" s="33" t="s">
        <v>75</v>
      </c>
    </row>
    <row r="70" spans="2:12" ht="33">
      <c r="B70" s="29">
        <v>85161500</v>
      </c>
      <c r="C70" s="27" t="s">
        <v>59</v>
      </c>
      <c r="D70" s="28" t="s">
        <v>104</v>
      </c>
      <c r="E70" s="27" t="s">
        <v>108</v>
      </c>
      <c r="F70" s="30" t="s">
        <v>50</v>
      </c>
      <c r="G70" s="67" t="s">
        <v>33</v>
      </c>
      <c r="H70" s="52">
        <v>3500405</v>
      </c>
      <c r="I70" s="52">
        <f t="shared" si="0"/>
        <v>3500405</v>
      </c>
      <c r="J70" s="31" t="s">
        <v>34</v>
      </c>
      <c r="K70" s="31" t="s">
        <v>34</v>
      </c>
      <c r="L70" s="33" t="s">
        <v>75</v>
      </c>
    </row>
    <row r="71" spans="2:12" ht="33">
      <c r="B71" s="29">
        <v>84131500</v>
      </c>
      <c r="C71" s="32" t="s">
        <v>45</v>
      </c>
      <c r="D71" s="28" t="s">
        <v>118</v>
      </c>
      <c r="E71" s="27" t="s">
        <v>63</v>
      </c>
      <c r="F71" s="30" t="s">
        <v>36</v>
      </c>
      <c r="G71" s="67" t="s">
        <v>33</v>
      </c>
      <c r="H71" s="52">
        <v>100225000</v>
      </c>
      <c r="I71" s="52">
        <f t="shared" si="0"/>
        <v>100225000</v>
      </c>
      <c r="J71" s="31" t="s">
        <v>34</v>
      </c>
      <c r="K71" s="31" t="s">
        <v>34</v>
      </c>
      <c r="L71" s="33" t="s">
        <v>75</v>
      </c>
    </row>
    <row r="72" spans="8:9" ht="16.5">
      <c r="H72" s="55">
        <f>SUM(H19:H62)</f>
        <v>4991145611</v>
      </c>
      <c r="I72" s="55">
        <f>SUM(I19:I62)</f>
        <v>4991145611</v>
      </c>
    </row>
    <row r="73" spans="2:12" ht="16.5">
      <c r="B73" s="40"/>
      <c r="C73" s="41"/>
      <c r="D73" s="42"/>
      <c r="E73" s="43"/>
      <c r="F73" s="44"/>
      <c r="G73" s="45"/>
      <c r="H73" s="56"/>
      <c r="I73" s="46"/>
      <c r="J73" s="47"/>
      <c r="K73" s="47"/>
      <c r="L73" s="48"/>
    </row>
    <row r="74" spans="2:4" ht="33.75" thickBot="1">
      <c r="B74" s="21" t="s">
        <v>19</v>
      </c>
      <c r="C74" s="22"/>
      <c r="D74" s="22"/>
    </row>
    <row r="75" spans="2:4" ht="33">
      <c r="B75" s="23" t="s">
        <v>6</v>
      </c>
      <c r="C75" s="24" t="s">
        <v>20</v>
      </c>
      <c r="D75" s="20" t="s">
        <v>12</v>
      </c>
    </row>
    <row r="76" spans="2:4" ht="16.5">
      <c r="B76" s="8"/>
      <c r="C76" s="1"/>
      <c r="D76" s="9"/>
    </row>
    <row r="77" spans="2:4" ht="16.5">
      <c r="B77" s="8"/>
      <c r="C77" s="1"/>
      <c r="D77" s="9"/>
    </row>
    <row r="78" spans="2:4" ht="16.5">
      <c r="B78" s="8"/>
      <c r="C78" s="1"/>
      <c r="D78" s="9"/>
    </row>
    <row r="79" spans="2:4" ht="16.5">
      <c r="B79" s="8"/>
      <c r="C79" s="1"/>
      <c r="D79" s="9"/>
    </row>
    <row r="80" spans="2:4" ht="17.25" thickBot="1">
      <c r="B80" s="15"/>
      <c r="C80" s="25"/>
      <c r="D80" s="26"/>
    </row>
  </sheetData>
  <sheetProtection/>
  <autoFilter ref="B18:L72"/>
  <mergeCells count="2">
    <mergeCell ref="F5:I9"/>
    <mergeCell ref="F11:I15"/>
  </mergeCells>
  <hyperlinks>
    <hyperlink ref="C8" r:id="rId1" display="WWW.ESECARISMA.GOV.CO "/>
  </hyperlinks>
  <printOptions/>
  <pageMargins left="0.7" right="0.7" top="0.75" bottom="0.75" header="0.3" footer="0.3"/>
  <pageSetup fitToHeight="1" fitToWidth="1" horizontalDpi="600" verticalDpi="600" orientation="portrait" paperSize="9" scale="23"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Usuario59</cp:lastModifiedBy>
  <cp:lastPrinted>2021-01-26T19:48:26Z</cp:lastPrinted>
  <dcterms:created xsi:type="dcterms:W3CDTF">2012-12-10T15:58:41Z</dcterms:created>
  <dcterms:modified xsi:type="dcterms:W3CDTF">2022-01-28T17:27:51Z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